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costa\Documents\Financiero octubre 2022\"/>
    </mc:Choice>
  </mc:AlternateContent>
  <bookViews>
    <workbookView xWindow="0" yWindow="0" windowWidth="20490" windowHeight="7665"/>
  </bookViews>
  <sheets>
    <sheet name="EJECUCIÓN PRESUP. AL 31-10-2022" sheetId="1" r:id="rId1"/>
  </sheets>
  <definedNames>
    <definedName name="_xlnm.Print_Area" localSheetId="0">'EJECUCIÓN PRESUP. AL 31-10-2022'!$A$1:$O$99</definedName>
    <definedName name="_xlnm.Print_Titles" localSheetId="0">'EJECUCIÓN PRESUP. AL 31-10-2022'!$1:$7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O86" i="1"/>
  <c r="N73" i="1"/>
  <c r="N86" i="1" s="1"/>
  <c r="N15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75" i="1"/>
  <c r="O76" i="1"/>
  <c r="O77" i="1"/>
  <c r="O78" i="1"/>
  <c r="O79" i="1"/>
  <c r="O80" i="1"/>
  <c r="O81" i="1"/>
  <c r="O82" i="1"/>
  <c r="O83" i="1"/>
  <c r="O84" i="1"/>
  <c r="O85" i="1"/>
  <c r="O9" i="1"/>
  <c r="N51" i="1"/>
  <c r="O51" i="1" s="1"/>
  <c r="N35" i="1"/>
  <c r="N25" i="1"/>
  <c r="N9" i="1"/>
  <c r="M9" i="1"/>
  <c r="M51" i="1"/>
  <c r="M73" i="1" s="1"/>
  <c r="M15" i="1"/>
  <c r="M25" i="1"/>
  <c r="K51" i="1"/>
  <c r="L35" i="1"/>
  <c r="M35" i="1"/>
  <c r="L25" i="1"/>
  <c r="K25" i="1"/>
  <c r="L15" i="1"/>
  <c r="L9" i="1"/>
  <c r="L51" i="1"/>
  <c r="K9" i="1"/>
  <c r="K35" i="1"/>
  <c r="K15" i="1"/>
  <c r="J9" i="1"/>
  <c r="F82" i="1"/>
  <c r="E82" i="1"/>
  <c r="D82" i="1"/>
  <c r="C82" i="1"/>
  <c r="F79" i="1"/>
  <c r="E79" i="1"/>
  <c r="D79" i="1"/>
  <c r="C79" i="1"/>
  <c r="F76" i="1"/>
  <c r="E76" i="1"/>
  <c r="D76" i="1"/>
  <c r="C76" i="1"/>
  <c r="F69" i="1"/>
  <c r="E69" i="1"/>
  <c r="D69" i="1"/>
  <c r="C69" i="1"/>
  <c r="F66" i="1"/>
  <c r="E66" i="1"/>
  <c r="D66" i="1"/>
  <c r="C66" i="1"/>
  <c r="H61" i="1"/>
  <c r="G61" i="1"/>
  <c r="F61" i="1"/>
  <c r="E61" i="1"/>
  <c r="D61" i="1"/>
  <c r="C61" i="1"/>
  <c r="J51" i="1"/>
  <c r="I51" i="1"/>
  <c r="H51" i="1"/>
  <c r="G51" i="1"/>
  <c r="F51" i="1"/>
  <c r="E51" i="1"/>
  <c r="D51" i="1"/>
  <c r="C51" i="1"/>
  <c r="J35" i="1"/>
  <c r="I35" i="1"/>
  <c r="H35" i="1"/>
  <c r="G35" i="1"/>
  <c r="F35" i="1"/>
  <c r="E35" i="1"/>
  <c r="D35" i="1"/>
  <c r="C35" i="1"/>
  <c r="J25" i="1"/>
  <c r="I25" i="1"/>
  <c r="H25" i="1"/>
  <c r="G25" i="1"/>
  <c r="F25" i="1"/>
  <c r="E25" i="1"/>
  <c r="D25" i="1"/>
  <c r="C25" i="1"/>
  <c r="J15" i="1"/>
  <c r="I15" i="1"/>
  <c r="H15" i="1"/>
  <c r="G15" i="1"/>
  <c r="F15" i="1"/>
  <c r="E15" i="1"/>
  <c r="D15" i="1"/>
  <c r="C15" i="1"/>
  <c r="I9" i="1"/>
  <c r="H9" i="1"/>
  <c r="G9" i="1"/>
  <c r="F9" i="1"/>
  <c r="E9" i="1"/>
  <c r="D9" i="1"/>
  <c r="C9" i="1"/>
  <c r="O73" i="1" l="1"/>
  <c r="M86" i="1"/>
  <c r="L73" i="1"/>
  <c r="L86" i="1" s="1"/>
  <c r="K73" i="1"/>
  <c r="K86" i="1"/>
  <c r="D73" i="1"/>
  <c r="D86" i="1" s="1"/>
  <c r="E73" i="1"/>
  <c r="H73" i="1"/>
  <c r="H86" i="1" s="1"/>
  <c r="I73" i="1"/>
  <c r="I86" i="1" s="1"/>
  <c r="F73" i="1"/>
  <c r="F86" i="1" s="1"/>
  <c r="G73" i="1"/>
  <c r="G86" i="1" s="1"/>
  <c r="C73" i="1"/>
  <c r="C86" i="1" s="1"/>
  <c r="J73" i="1"/>
  <c r="J86" i="1" s="1"/>
  <c r="E86" i="1" l="1"/>
</calcChain>
</file>

<file path=xl/sharedStrings.xml><?xml version="1.0" encoding="utf-8"?>
<sst xmlns="http://schemas.openxmlformats.org/spreadsheetml/2006/main" count="108" uniqueCount="108">
  <si>
    <t>Ministerio de Hacienda</t>
  </si>
  <si>
    <t>DIRECCIÓN GENERAL DEL CATASTRO NACIONAL</t>
  </si>
  <si>
    <t xml:space="preserve">Ejecución de Gastos y Aplicaciones Financieras </t>
  </si>
  <si>
    <t>Detalle</t>
  </si>
  <si>
    <t>Presupuesto Inicial</t>
  </si>
  <si>
    <t>Modificaciones Presupestarias</t>
  </si>
  <si>
    <t xml:space="preserve">Enero </t>
  </si>
  <si>
    <t>Febrero</t>
  </si>
  <si>
    <t>Marzo</t>
  </si>
  <si>
    <t>Abril</t>
  </si>
  <si>
    <t>Mayo</t>
  </si>
  <si>
    <t>Junio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</si>
  <si>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</si>
  <si>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</si>
  <si>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</si>
  <si>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</si>
  <si>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</si>
  <si>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</si>
  <si>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</si>
  <si>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</si>
  <si>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</si>
  <si>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</si>
  <si>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</si>
  <si>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</si>
  <si>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</si>
  <si>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</si>
  <si>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</si>
  <si>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</si>
  <si>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</si>
  <si>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</si>
  <si>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</si>
  <si>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</si>
  <si>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</si>
  <si>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</si>
  <si>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</si>
  <si>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</si>
  <si>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</si>
  <si>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</si>
  <si>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</si>
  <si>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</si>
  <si>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</si>
  <si>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</si>
  <si>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</si>
  <si>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</si>
  <si>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</si>
  <si>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</si>
  <si>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</si>
  <si>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</si>
  <si>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</si>
  <si>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</si>
  <si>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</si>
  <si>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</si>
  <si>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</si>
  <si>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</si>
  <si>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</si>
  <si>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</si>
  <si>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</si>
  <si>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</si>
  <si>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</si>
  <si>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 xml:space="preserve"> -   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</si>
  <si>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</si>
  <si>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</si>
  <si>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</si>
  <si>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</si>
  <si>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</si>
  <si>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</si>
  <si>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</si>
  <si>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</si>
  <si>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</si>
  <si>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</si>
  <si>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</si>
  <si>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</si>
  <si>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</si>
  <si>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</si>
  <si>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</si>
  <si>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</si>
  <si>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PÚBLICA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</si>
  <si>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</si>
  <si>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</si>
  <si>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</si>
  <si>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</si>
  <si>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</si>
  <si>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</si>
  <si>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</si>
  <si>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</si>
  <si>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</si>
  <si>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</si>
  <si>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</si>
  <si>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</si>
  <si>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</si>
  <si>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[10, 20, 70]</t>
  </si>
  <si>
    <t xml:space="preserve"> Preparado por:</t>
  </si>
  <si>
    <t>Revisado por:</t>
  </si>
  <si>
    <t>Carlos Martínez</t>
  </si>
  <si>
    <t>Enc. Div. Financiera</t>
  </si>
  <si>
    <t>Aprobado por:</t>
  </si>
  <si>
    <t>JACOB ASCENCIÓN</t>
  </si>
  <si>
    <t>ENC. DEPTO. ADMINISTRATIVO Y FINANCIERO</t>
  </si>
  <si>
    <t>Julio</t>
  </si>
  <si>
    <t>Total</t>
  </si>
  <si>
    <t>Massiel Méndez</t>
  </si>
  <si>
    <t>Contadora</t>
  </si>
  <si>
    <t>Agosto</t>
  </si>
  <si>
    <t>Septiembre</t>
  </si>
  <si>
    <t>Octubre</t>
  </si>
  <si>
    <t>En RD$200,716,954.02</t>
  </si>
  <si>
    <t>Fecha de registro: hasta el [31] de [10] del [2022]</t>
  </si>
  <si>
    <t>Fecha de imputación: hasta el [31] de [10]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</si>
</sst>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2" applyFill="1" applyAlignment="1">
      <alignment wrapText="1"/>
    </xf>
    <xf numFmtId="43" fontId="2" fillId="0" borderId="0" xfId="1" applyFont="1" applyFill="1" applyAlignment="1">
      <alignment wrapText="1"/>
    </xf>
    <xf numFmtId="43" fontId="3" fillId="0" borderId="0" xfId="1" applyFont="1" applyFill="1" applyAlignment="1">
      <alignment wrapText="1"/>
    </xf>
    <xf numFmtId="0" fontId="4" fillId="0" borderId="0" xfId="2" applyFont="1" applyFill="1" applyAlignment="1">
      <alignment wrapText="1"/>
    </xf>
    <xf numFmtId="0" fontId="5" fillId="0" borderId="0" xfId="2" applyFont="1" applyFill="1" applyAlignment="1">
      <alignment wrapText="1"/>
    </xf>
    <xf numFmtId="43" fontId="5" fillId="0" borderId="0" xfId="1" applyFont="1" applyFill="1" applyAlignment="1">
      <alignment wrapText="1"/>
    </xf>
    <xf numFmtId="0" fontId="7" fillId="0" borderId="0" xfId="2" applyFont="1" applyFill="1" applyAlignment="1">
      <alignment wrapText="1"/>
    </xf>
    <xf numFmtId="43" fontId="7" fillId="0" borderId="0" xfId="1" applyFont="1" applyFill="1" applyAlignment="1">
      <alignment wrapText="1"/>
    </xf>
    <xf numFmtId="0" fontId="8" fillId="0" borderId="0" xfId="2" applyFont="1" applyFill="1" applyAlignment="1">
      <alignment wrapText="1"/>
    </xf>
    <xf numFmtId="0" fontId="2" fillId="0" borderId="0" xfId="2" applyFont="1" applyFill="1" applyAlignment="1">
      <alignment wrapText="1"/>
    </xf>
    <xf numFmtId="43" fontId="5" fillId="0" borderId="0" xfId="2" applyNumberFormat="1" applyFont="1" applyFill="1" applyAlignment="1">
      <alignment wrapText="1"/>
    </xf>
    <xf numFmtId="44" fontId="0" fillId="0" borderId="0" xfId="0" applyNumberForma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abSelected="1" view="pageBreakPreview" topLeftCell="A76" zoomScale="85" zoomScaleNormal="85" zoomScaleSheetLayoutView="85" workbookViewId="0">
      <selection activeCell="D102" sqref="D102"/>
    </sheetView>
  </sheetViews>
  <sheetFormatPr baseColWidth="10" defaultColWidth="9.140625" defaultRowHeight="15" x14ac:dyDescent="0.25"/>
  <cols>
    <col min="1" max="1" width="5.28515625" style="1" customWidth="1"/>
    <col min="2" max="2" width="71.7109375" style="1" customWidth="1"/>
    <col min="3" max="3" width="21.5703125" style="1" customWidth="1"/>
    <col min="4" max="4" width="23" style="1" customWidth="1"/>
    <col min="5" max="5" width="16.28515625" style="2" customWidth="1"/>
    <col min="6" max="6" width="19" style="3" customWidth="1"/>
    <col min="7" max="7" width="20.140625" style="3" customWidth="1"/>
    <col min="8" max="9" width="19.42578125" style="3" customWidth="1"/>
    <col min="10" max="10" width="15.7109375" customWidth="1"/>
    <col min="11" max="14" width="17.28515625" customWidth="1"/>
    <col min="15" max="15" width="16.7109375" style="10" customWidth="1"/>
    <col min="16" max="16" width="14.5703125" style="1" bestFit="1" customWidth="1"/>
    <col min="17" max="17" width="15.5703125" style="1" bestFit="1" customWidth="1"/>
    <col min="18" max="16384" width="9.140625" style="1"/>
  </cols>
  <sheetData>
    <row r="1" spans="1:17" ht="15.75" customHeight="1" x14ac:dyDescent="0.25">
      <c r="A1"/>
      <c r="B1" t="s">
        <v>0</v>
      </c>
      <c r="C1"/>
      <c r="D1"/>
      <c r="E1"/>
      <c r="F1"/>
      <c r="G1"/>
      <c r="H1"/>
      <c r="I1"/>
      <c r="O1"/>
    </row>
    <row r="2" spans="1:17" ht="15.75" customHeight="1" x14ac:dyDescent="0.25">
      <c r="A2"/>
      <c r="B2" t="s">
        <v>1</v>
      </c>
      <c r="C2"/>
      <c r="D2"/>
      <c r="E2"/>
      <c r="F2"/>
      <c r="G2"/>
      <c r="H2"/>
      <c r="I2"/>
      <c r="O2"/>
    </row>
    <row r="3" spans="1:17" x14ac:dyDescent="0.25">
      <c r="A3"/>
      <c r="B3"/>
      <c r="C3"/>
      <c r="D3"/>
      <c r="E3"/>
      <c r="F3"/>
      <c r="G3"/>
      <c r="H3"/>
      <c r="I3"/>
      <c r="O3"/>
    </row>
    <row r="4" spans="1:17" x14ac:dyDescent="0.25">
      <c r="A4"/>
      <c r="B4" t="s">
        <v>2</v>
      </c>
      <c r="C4"/>
      <c r="D4"/>
      <c r="E4"/>
      <c r="F4"/>
      <c r="G4"/>
      <c r="H4"/>
      <c r="I4"/>
      <c r="O4"/>
    </row>
    <row r="5" spans="1:17" x14ac:dyDescent="0.25">
      <c r="A5"/>
      <c r="B5" t="s">
        <v>105</v>
      </c>
      <c r="C5"/>
      <c r="D5"/>
      <c r="E5"/>
      <c r="F5"/>
      <c r="G5"/>
      <c r="H5"/>
      <c r="I5"/>
      <c r="O5"/>
    </row>
    <row r="6" spans="1:17" x14ac:dyDescent="0.25">
      <c r="A6"/>
      <c r="B6"/>
      <c r="C6"/>
      <c r="D6"/>
      <c r="E6"/>
      <c r="F6"/>
      <c r="G6"/>
      <c r="H6"/>
      <c r="I6"/>
      <c r="O6"/>
    </row>
    <row r="7" spans="1:17" x14ac:dyDescent="0.25">
      <c r="A7"/>
      <c r="B7" t="s">
        <v>3</v>
      </c>
      <c r="C7" t="s">
        <v>4</v>
      </c>
      <c r="D7" t="s">
        <v>5</v>
      </c>
      <c r="E7" t="s">
        <v>6</v>
      </c>
      <c r="F7" t="s">
        <v>7</v>
      </c>
      <c r="G7" t="s">
        <v>8</v>
      </c>
      <c r="H7" t="s">
        <v>9</v>
      </c>
      <c r="I7" t="s">
        <v>10</v>
      </c>
      <c r="J7" t="s">
        <v>11</v>
      </c>
      <c r="K7" t="s">
        <v>98</v>
      </c>
      <c r="L7" t="s">
        <v>102</v>
      </c>
      <c r="M7" t="s">
        <v>103</v>
      </c>
      <c r="N7" t="s">
        <v>104</v>
      </c>
      <c r="O7" t="s">
        <v>99</v>
      </c>
    </row>
    <row r="8" spans="1:17" x14ac:dyDescent="0.25">
      <c r="A8"/>
      <c r="B8" t="s">
        <v>12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7" s="4" customFormat="1" x14ac:dyDescent="0.25">
      <c r="A9"/>
      <c r="B9" t="s">
        <v>13</v>
      </c>
      <c r="C9" s="12">
        <f>+C10+C11+C12+C13+C14</f>
        <v>269499965</v>
      </c>
      <c r="D9" s="12">
        <f>+D10+D11+D12+D13+D14</f>
        <v>6989690.7999999998</v>
      </c>
      <c r="E9" s="12">
        <f>+E10+E11+E12+E14</f>
        <v>0</v>
      </c>
      <c r="F9" s="12">
        <f t="shared" ref="F9:I9" si="0">+F10+F11+F12+F14</f>
        <v>31174659.150000002</v>
      </c>
      <c r="G9" s="12">
        <f t="shared" si="0"/>
        <v>19324534.829999998</v>
      </c>
      <c r="H9" s="12">
        <f t="shared" si="0"/>
        <v>15203408.739999998</v>
      </c>
      <c r="I9" s="12">
        <f t="shared" si="0"/>
        <v>18791747.169999994</v>
      </c>
      <c r="J9" s="12">
        <f>+J10+J11+J12+J14</f>
        <v>22443625.07</v>
      </c>
      <c r="K9" s="12">
        <f>+K10+K11+K12+K14</f>
        <v>16656051.130000001</v>
      </c>
      <c r="L9" s="12">
        <f>+L10+L11+L12+L13+L14</f>
        <v>19758398.900000013</v>
      </c>
      <c r="M9" s="12">
        <f>+M10+M11+M12+M13+M14</f>
        <v>16713026.960000003</v>
      </c>
      <c r="N9" s="12">
        <f>+N10+N11+N12+N13+N14</f>
        <v>16636897.129999969</v>
      </c>
      <c r="O9" s="12">
        <f>SUM(E9:N9)</f>
        <v>176702349.07999995</v>
      </c>
    </row>
    <row r="10" spans="1:17" s="5" customFormat="1" x14ac:dyDescent="0.25">
      <c r="A10"/>
      <c r="B10" t="s">
        <v>14</v>
      </c>
      <c r="C10" s="12">
        <v>172502576</v>
      </c>
      <c r="D10" s="12">
        <v>6123000</v>
      </c>
      <c r="E10" s="12"/>
      <c r="F10" s="12">
        <v>25736687</v>
      </c>
      <c r="G10" s="12">
        <v>12934056</v>
      </c>
      <c r="H10" s="12">
        <v>13058368.5</v>
      </c>
      <c r="I10" s="12">
        <v>15579520.629999995</v>
      </c>
      <c r="J10" s="12">
        <v>13264983.530000001</v>
      </c>
      <c r="K10" s="12">
        <v>13861657.07</v>
      </c>
      <c r="L10" s="12">
        <v>13921885.780000016</v>
      </c>
      <c r="M10" s="12">
        <v>13908552.5</v>
      </c>
      <c r="N10" s="12">
        <v>13842519.169999972</v>
      </c>
      <c r="O10" s="12">
        <f>SUM(E10:N10)</f>
        <v>136108230.17999998</v>
      </c>
      <c r="P10" s="6"/>
      <c r="Q10" s="11"/>
    </row>
    <row r="11" spans="1:17" s="5" customFormat="1" x14ac:dyDescent="0.25">
      <c r="A11"/>
      <c r="B11" t="s">
        <v>15</v>
      </c>
      <c r="C11" s="12">
        <v>69803099</v>
      </c>
      <c r="D11" s="12"/>
      <c r="E11" s="12"/>
      <c r="F11" s="12">
        <v>1501000</v>
      </c>
      <c r="G11" s="12">
        <v>4428946</v>
      </c>
      <c r="H11" s="12">
        <v>164500</v>
      </c>
      <c r="I11" s="12">
        <v>1224500</v>
      </c>
      <c r="J11" s="12">
        <v>7190915</v>
      </c>
      <c r="K11" s="12">
        <v>694500</v>
      </c>
      <c r="L11" s="12">
        <v>694500</v>
      </c>
      <c r="M11" s="12">
        <v>694500</v>
      </c>
      <c r="N11" s="12">
        <v>694500</v>
      </c>
      <c r="O11" s="12">
        <f t="shared" ref="O11:O72" si="1">SUM(E11:N11)</f>
        <v>17287861</v>
      </c>
      <c r="P11" s="6"/>
      <c r="Q11" s="11"/>
    </row>
    <row r="12" spans="1:17" s="5" customFormat="1" x14ac:dyDescent="0.25">
      <c r="A12"/>
      <c r="B12" t="s">
        <v>16</v>
      </c>
      <c r="C12" s="12"/>
      <c r="D12" s="12"/>
      <c r="E12" s="12"/>
      <c r="F12" s="12"/>
      <c r="G12" s="12"/>
      <c r="H12" s="12">
        <v>0</v>
      </c>
      <c r="I12" s="12">
        <v>0</v>
      </c>
      <c r="J12" s="12">
        <v>0</v>
      </c>
      <c r="K12" s="12"/>
      <c r="L12" s="12">
        <v>0</v>
      </c>
      <c r="M12" s="12">
        <v>0</v>
      </c>
      <c r="N12" s="12">
        <v>0</v>
      </c>
      <c r="O12" s="12">
        <f t="shared" si="1"/>
        <v>0</v>
      </c>
      <c r="Q12" s="11"/>
    </row>
    <row r="13" spans="1:17" s="5" customFormat="1" x14ac:dyDescent="0.25">
      <c r="A13"/>
      <c r="B13" t="s">
        <v>17</v>
      </c>
      <c r="C13" s="12">
        <v>4000000</v>
      </c>
      <c r="D13" s="12"/>
      <c r="E13" s="12"/>
      <c r="F13" s="12">
        <v>0</v>
      </c>
      <c r="G13" s="12"/>
      <c r="H13" s="12">
        <v>0</v>
      </c>
      <c r="I13" s="12">
        <v>0</v>
      </c>
      <c r="J13" s="12">
        <v>0</v>
      </c>
      <c r="K13" s="12"/>
      <c r="L13" s="12">
        <v>3030000</v>
      </c>
      <c r="M13" s="12">
        <v>0</v>
      </c>
      <c r="N13" s="12">
        <v>0</v>
      </c>
      <c r="O13" s="12">
        <f t="shared" si="1"/>
        <v>3030000</v>
      </c>
      <c r="P13" s="6"/>
      <c r="Q13" s="11"/>
    </row>
    <row r="14" spans="1:17" s="5" customFormat="1" x14ac:dyDescent="0.25">
      <c r="A14"/>
      <c r="B14" t="s">
        <v>18</v>
      </c>
      <c r="C14" s="12">
        <v>23194290</v>
      </c>
      <c r="D14" s="12">
        <v>866690.8</v>
      </c>
      <c r="E14" s="12"/>
      <c r="F14" s="12">
        <v>3936972.1500000008</v>
      </c>
      <c r="G14" s="12">
        <v>1961532.8299999996</v>
      </c>
      <c r="H14" s="12">
        <v>1980540.2399999993</v>
      </c>
      <c r="I14" s="12">
        <v>1987726.5399999982</v>
      </c>
      <c r="J14" s="12">
        <v>1987726.540000001</v>
      </c>
      <c r="K14" s="12">
        <v>2099894.06</v>
      </c>
      <c r="L14" s="12">
        <v>2112013.1199999992</v>
      </c>
      <c r="M14" s="12">
        <v>2109974.4600000028</v>
      </c>
      <c r="N14" s="12">
        <v>2099877.9599999972</v>
      </c>
      <c r="O14" s="12">
        <f t="shared" si="1"/>
        <v>20276257.899999999</v>
      </c>
      <c r="P14" s="6"/>
      <c r="Q14" s="11"/>
    </row>
    <row r="15" spans="1:17" s="4" customFormat="1" x14ac:dyDescent="0.25">
      <c r="A15"/>
      <c r="B15" t="s">
        <v>19</v>
      </c>
      <c r="C15" s="12">
        <f>+C16+C17+C18+C19+C20+C21+C22+C23+C24</f>
        <v>16281000</v>
      </c>
      <c r="D15" s="12">
        <f>+D16+D17+D18+D19+D20+D21+D22+D23+D24</f>
        <v>2747535.9</v>
      </c>
      <c r="E15" s="12">
        <f>+E16+E17+E18+E19+E20+E21+E22+E23+E24</f>
        <v>898502.52</v>
      </c>
      <c r="F15" s="12">
        <f t="shared" ref="F15:J15" si="2">+F16+F17+F18+F19+F20+F21+F22+F23+F24</f>
        <v>570540.33999999985</v>
      </c>
      <c r="G15" s="12">
        <f t="shared" si="2"/>
        <v>2139143.4899999998</v>
      </c>
      <c r="H15" s="12">
        <f t="shared" si="2"/>
        <v>1631713.78</v>
      </c>
      <c r="I15" s="12">
        <f t="shared" si="2"/>
        <v>1492193.4500000002</v>
      </c>
      <c r="J15" s="12">
        <f t="shared" si="2"/>
        <v>996575.08000001544</v>
      </c>
      <c r="K15" s="12">
        <f>+K16+K17+K18+K19+K20+K21+K22+K23+K24</f>
        <v>1214208.68</v>
      </c>
      <c r="L15" s="12">
        <f>+L16+L17+L18+L19+L20+L21+L22+L23+L24</f>
        <v>2044524.7599999839</v>
      </c>
      <c r="M15" s="12">
        <f>+M16+M17+M18+M19+M20+M21+M22+M23+M24</f>
        <v>1884506.1600000006</v>
      </c>
      <c r="N15" s="12">
        <f>+N16+N17+N18+N19+N20+N21+N22+N23+N24</f>
        <v>1491272.2600000005</v>
      </c>
      <c r="O15" s="12">
        <f t="shared" si="1"/>
        <v>14363180.519999998</v>
      </c>
      <c r="Q15" s="11"/>
    </row>
    <row r="16" spans="1:17" s="5" customFormat="1" x14ac:dyDescent="0.25">
      <c r="A16"/>
      <c r="B16" t="s">
        <v>20</v>
      </c>
      <c r="C16" s="12">
        <v>7191000</v>
      </c>
      <c r="D16" s="12">
        <v>275000</v>
      </c>
      <c r="E16" s="12">
        <v>898502.52</v>
      </c>
      <c r="F16" s="12">
        <v>570540.33999999985</v>
      </c>
      <c r="G16" s="12">
        <v>547008.41999999993</v>
      </c>
      <c r="H16" s="12">
        <v>221706.54000000004</v>
      </c>
      <c r="I16" s="12">
        <v>934909.91000000015</v>
      </c>
      <c r="J16" s="12">
        <v>644745.58000000054</v>
      </c>
      <c r="K16" s="12">
        <v>645527.98</v>
      </c>
      <c r="L16" s="12">
        <v>659174.55999999866</v>
      </c>
      <c r="M16" s="12">
        <v>650002.97000000067</v>
      </c>
      <c r="N16" s="12">
        <v>273347.98000000045</v>
      </c>
      <c r="O16" s="12">
        <f t="shared" si="1"/>
        <v>6045466.8000000007</v>
      </c>
      <c r="P16" s="6"/>
      <c r="Q16" s="11"/>
    </row>
    <row r="17" spans="1:17" s="5" customFormat="1" x14ac:dyDescent="0.25">
      <c r="A17"/>
      <c r="B17" t="s">
        <v>21</v>
      </c>
      <c r="C17" s="12">
        <v>700000</v>
      </c>
      <c r="D17" s="12"/>
      <c r="E17" s="12"/>
      <c r="F17" s="12">
        <v>0</v>
      </c>
      <c r="G17" s="12"/>
      <c r="H17" s="12">
        <v>0</v>
      </c>
      <c r="I17" s="12">
        <v>82010</v>
      </c>
      <c r="J17" s="12">
        <v>31978</v>
      </c>
      <c r="K17" s="12">
        <v>0</v>
      </c>
      <c r="L17" s="12">
        <v>52350.600000000006</v>
      </c>
      <c r="M17" s="12">
        <v>0</v>
      </c>
      <c r="N17" s="12">
        <v>0</v>
      </c>
      <c r="O17" s="12">
        <f t="shared" si="1"/>
        <v>166338.6</v>
      </c>
      <c r="P17" s="6"/>
      <c r="Q17" s="11"/>
    </row>
    <row r="18" spans="1:17" s="5" customFormat="1" x14ac:dyDescent="0.25">
      <c r="A18"/>
      <c r="B18" t="s">
        <v>22</v>
      </c>
      <c r="C18" s="12">
        <v>2600000</v>
      </c>
      <c r="D18" s="12">
        <v>2222535.9</v>
      </c>
      <c r="E18" s="12"/>
      <c r="F18" s="12">
        <v>0</v>
      </c>
      <c r="G18" s="12">
        <v>1321832.5</v>
      </c>
      <c r="H18" s="12">
        <v>1261400</v>
      </c>
      <c r="I18" s="12">
        <v>245832.5</v>
      </c>
      <c r="J18" s="12">
        <v>220967.5</v>
      </c>
      <c r="K18" s="12">
        <v>230212.5</v>
      </c>
      <c r="L18" s="12">
        <v>148660</v>
      </c>
      <c r="M18" s="12">
        <v>800717.5</v>
      </c>
      <c r="N18" s="12">
        <v>1129050</v>
      </c>
      <c r="O18" s="12">
        <f t="shared" si="1"/>
        <v>5358672.5</v>
      </c>
      <c r="P18" s="6"/>
      <c r="Q18" s="11"/>
    </row>
    <row r="19" spans="1:17" s="5" customFormat="1" x14ac:dyDescent="0.25">
      <c r="A19"/>
      <c r="B19" t="s">
        <v>23</v>
      </c>
      <c r="C19" s="12">
        <v>142000</v>
      </c>
      <c r="D19" s="12">
        <v>-40000</v>
      </c>
      <c r="E19" s="12"/>
      <c r="F19" s="12">
        <v>0</v>
      </c>
      <c r="G19" s="12"/>
      <c r="H19" s="12">
        <v>30000</v>
      </c>
      <c r="I19" s="12">
        <v>0</v>
      </c>
      <c r="J19" s="12">
        <v>0</v>
      </c>
      <c r="K19" s="12"/>
      <c r="L19" s="12">
        <v>0</v>
      </c>
      <c r="M19" s="12">
        <v>80500</v>
      </c>
      <c r="N19" s="12">
        <v>0</v>
      </c>
      <c r="O19" s="12">
        <f t="shared" si="1"/>
        <v>110500</v>
      </c>
      <c r="P19" s="6"/>
      <c r="Q19" s="11"/>
    </row>
    <row r="20" spans="1:17" s="5" customFormat="1" x14ac:dyDescent="0.25">
      <c r="A20"/>
      <c r="B20" t="s">
        <v>24</v>
      </c>
      <c r="C20" s="12">
        <v>464000</v>
      </c>
      <c r="D20" s="12">
        <v>-74000</v>
      </c>
      <c r="E20" s="12"/>
      <c r="F20" s="12">
        <v>0</v>
      </c>
      <c r="G20" s="12"/>
      <c r="H20" s="12">
        <v>0</v>
      </c>
      <c r="I20" s="12">
        <v>0</v>
      </c>
      <c r="J20" s="12">
        <v>0</v>
      </c>
      <c r="K20" s="12"/>
      <c r="L20" s="12">
        <v>55171.18</v>
      </c>
      <c r="M20" s="12">
        <v>0</v>
      </c>
      <c r="N20" s="12">
        <v>0</v>
      </c>
      <c r="O20" s="12">
        <f t="shared" si="1"/>
        <v>55171.18</v>
      </c>
      <c r="P20" s="6"/>
      <c r="Q20" s="11"/>
    </row>
    <row r="21" spans="1:17" s="5" customFormat="1" x14ac:dyDescent="0.25">
      <c r="A21"/>
      <c r="B21" t="s">
        <v>25</v>
      </c>
      <c r="C21" s="12">
        <v>1050000</v>
      </c>
      <c r="D21" s="12"/>
      <c r="E21" s="12"/>
      <c r="F21" s="12">
        <v>0</v>
      </c>
      <c r="G21" s="12"/>
      <c r="H21" s="12">
        <v>0</v>
      </c>
      <c r="I21" s="12">
        <v>0</v>
      </c>
      <c r="J21" s="12">
        <v>0</v>
      </c>
      <c r="K21" s="12"/>
      <c r="L21" s="12">
        <v>1010731.3</v>
      </c>
      <c r="M21" s="12">
        <v>0</v>
      </c>
      <c r="N21" s="12">
        <v>0</v>
      </c>
      <c r="O21" s="12">
        <f t="shared" si="1"/>
        <v>1010731.3</v>
      </c>
      <c r="P21" s="6"/>
      <c r="Q21" s="11"/>
    </row>
    <row r="22" spans="1:17" s="5" customFormat="1" x14ac:dyDescent="0.25">
      <c r="A22"/>
      <c r="B22" t="s">
        <v>26</v>
      </c>
      <c r="C22" s="12">
        <v>2004000</v>
      </c>
      <c r="D22" s="12"/>
      <c r="E22" s="12"/>
      <c r="F22" s="12">
        <v>0</v>
      </c>
      <c r="G22" s="12">
        <v>61218.77</v>
      </c>
      <c r="H22" s="12">
        <v>44207.24</v>
      </c>
      <c r="I22" s="12">
        <v>61111.64</v>
      </c>
      <c r="J22" s="12">
        <v>0</v>
      </c>
      <c r="K22" s="12">
        <v>189033.4</v>
      </c>
      <c r="L22" s="12">
        <v>20237.289999999979</v>
      </c>
      <c r="M22" s="12">
        <v>305029.89</v>
      </c>
      <c r="N22" s="12">
        <v>51674.280000000028</v>
      </c>
      <c r="O22" s="12">
        <f t="shared" si="1"/>
        <v>732512.51</v>
      </c>
      <c r="P22" s="6"/>
      <c r="Q22" s="11"/>
    </row>
    <row r="23" spans="1:17" s="5" customFormat="1" x14ac:dyDescent="0.25">
      <c r="A23"/>
      <c r="B23" t="s">
        <v>27</v>
      </c>
      <c r="C23" s="12">
        <v>1050000</v>
      </c>
      <c r="D23" s="12">
        <v>-50000</v>
      </c>
      <c r="E23" s="12"/>
      <c r="F23" s="12">
        <v>0</v>
      </c>
      <c r="G23" s="12">
        <v>29950</v>
      </c>
      <c r="H23" s="12">
        <v>28400</v>
      </c>
      <c r="I23" s="12">
        <v>0</v>
      </c>
      <c r="J23" s="12">
        <v>0</v>
      </c>
      <c r="K23" s="12"/>
      <c r="L23" s="12">
        <v>4795.93</v>
      </c>
      <c r="M23" s="12">
        <v>5899.9999999999927</v>
      </c>
      <c r="N23" s="12">
        <v>0</v>
      </c>
      <c r="O23" s="12">
        <f t="shared" si="1"/>
        <v>69045.929999999993</v>
      </c>
      <c r="P23" s="6"/>
      <c r="Q23" s="11"/>
    </row>
    <row r="24" spans="1:17" s="5" customFormat="1" x14ac:dyDescent="0.25">
      <c r="A24"/>
      <c r="B24" t="s">
        <v>28</v>
      </c>
      <c r="C24" s="12">
        <v>1080000</v>
      </c>
      <c r="D24" s="12">
        <v>414000</v>
      </c>
      <c r="E24" s="12"/>
      <c r="F24" s="12">
        <v>0</v>
      </c>
      <c r="G24" s="12">
        <v>179133.8</v>
      </c>
      <c r="H24" s="12">
        <v>46000</v>
      </c>
      <c r="I24" s="12">
        <v>168329.40000000002</v>
      </c>
      <c r="J24" s="12">
        <v>98884.000000014901</v>
      </c>
      <c r="K24" s="12">
        <v>149434.79999999999</v>
      </c>
      <c r="L24" s="12">
        <v>93403.899999985122</v>
      </c>
      <c r="M24" s="12">
        <v>42355.79999999993</v>
      </c>
      <c r="N24" s="12">
        <v>37200</v>
      </c>
      <c r="O24" s="12">
        <f t="shared" si="1"/>
        <v>814741.7</v>
      </c>
      <c r="P24" s="6"/>
      <c r="Q24" s="11"/>
    </row>
    <row r="25" spans="1:17" s="4" customFormat="1" x14ac:dyDescent="0.25">
      <c r="A25"/>
      <c r="B25" t="s">
        <v>29</v>
      </c>
      <c r="C25" s="12">
        <f>+C26+C27+C28+C29+C30+C31+C32+C33+C34</f>
        <v>9230000</v>
      </c>
      <c r="D25" s="12">
        <f t="shared" ref="D25:G25" si="3">+D26+D27+D28+D29+D30+D31+D32+D33+D34</f>
        <v>305200</v>
      </c>
      <c r="E25" s="12">
        <f t="shared" si="3"/>
        <v>0</v>
      </c>
      <c r="F25" s="12">
        <f t="shared" si="3"/>
        <v>0</v>
      </c>
      <c r="G25" s="12">
        <f t="shared" si="3"/>
        <v>1401219.17</v>
      </c>
      <c r="H25" s="12">
        <f>+H26+H27+H28+H29+H30+H31+H32+H33+H34</f>
        <v>506893.73000000004</v>
      </c>
      <c r="I25" s="12">
        <f t="shared" ref="I25:J25" si="4">+I26+I27+I28+I29+I30+I31+I32+I33+I34</f>
        <v>145593.5</v>
      </c>
      <c r="J25" s="12">
        <f t="shared" si="4"/>
        <v>1461710.1199999996</v>
      </c>
      <c r="K25" s="12">
        <f>+K26+K27+K28+K29+K30+K31+K32+K33+K34</f>
        <v>943407.28999999992</v>
      </c>
      <c r="L25" s="12">
        <f t="shared" ref="L25" si="5">+L26+L27+L28+L29+L30+L31+L32+L33+L34</f>
        <v>465975.28000000014</v>
      </c>
      <c r="M25" s="12">
        <f>+M26+M27+M28+M29+M30+M31+M32+M33+M34</f>
        <v>1400798</v>
      </c>
      <c r="N25" s="12">
        <f>+N26+N27+N28+N29+N30+N31+N32+N33+N34</f>
        <v>2286110.8500000006</v>
      </c>
      <c r="O25" s="12">
        <f t="shared" si="1"/>
        <v>8611707.9400000013</v>
      </c>
      <c r="Q25" s="11"/>
    </row>
    <row r="26" spans="1:17" s="5" customFormat="1" x14ac:dyDescent="0.25">
      <c r="A26"/>
      <c r="B26" t="s">
        <v>30</v>
      </c>
      <c r="C26" s="12">
        <v>610000</v>
      </c>
      <c r="D26" s="12"/>
      <c r="E26" s="12"/>
      <c r="F26" s="12">
        <v>0</v>
      </c>
      <c r="G26" s="12">
        <v>83246.5</v>
      </c>
      <c r="H26" s="12">
        <v>75707.200000000012</v>
      </c>
      <c r="I26" s="12">
        <v>11280</v>
      </c>
      <c r="J26" s="12">
        <v>224450.5</v>
      </c>
      <c r="K26" s="12">
        <v>26370</v>
      </c>
      <c r="L26" s="12">
        <v>42758</v>
      </c>
      <c r="M26" s="12">
        <v>117365.99999999994</v>
      </c>
      <c r="N26" s="12">
        <v>328735.20000000007</v>
      </c>
      <c r="O26" s="12">
        <f t="shared" si="1"/>
        <v>909913.4</v>
      </c>
      <c r="P26" s="6"/>
      <c r="Q26" s="11"/>
    </row>
    <row r="27" spans="1:17" s="5" customFormat="1" x14ac:dyDescent="0.25">
      <c r="A27"/>
      <c r="B27" t="s">
        <v>31</v>
      </c>
      <c r="C27" s="12">
        <v>550000</v>
      </c>
      <c r="D27" s="12">
        <v>-334500</v>
      </c>
      <c r="E27" s="12"/>
      <c r="F27" s="12">
        <v>0</v>
      </c>
      <c r="G27" s="12"/>
      <c r="H27" s="12">
        <v>274.39999999999998</v>
      </c>
      <c r="I27" s="12">
        <v>21063</v>
      </c>
      <c r="J27" s="12">
        <v>0</v>
      </c>
      <c r="K27" s="12">
        <v>0</v>
      </c>
      <c r="L27" s="12">
        <v>3296.0599999999977</v>
      </c>
      <c r="M27" s="12">
        <v>0</v>
      </c>
      <c r="N27" s="12">
        <v>0</v>
      </c>
      <c r="O27" s="12">
        <f t="shared" si="1"/>
        <v>24633.46</v>
      </c>
      <c r="P27" s="6"/>
      <c r="Q27" s="11"/>
    </row>
    <row r="28" spans="1:17" s="5" customFormat="1" x14ac:dyDescent="0.25">
      <c r="A28"/>
      <c r="B28" t="s">
        <v>32</v>
      </c>
      <c r="C28" s="12">
        <v>950000</v>
      </c>
      <c r="D28" s="12">
        <v>90000</v>
      </c>
      <c r="E28" s="12"/>
      <c r="F28" s="12"/>
      <c r="G28" s="12"/>
      <c r="H28" s="12">
        <v>271354.53999999998</v>
      </c>
      <c r="I28" s="12">
        <v>0</v>
      </c>
      <c r="J28" s="12">
        <v>80476</v>
      </c>
      <c r="K28" s="12">
        <v>282604.09999999998</v>
      </c>
      <c r="L28" s="12">
        <v>1195.0000000001164</v>
      </c>
      <c r="M28" s="12">
        <v>6900</v>
      </c>
      <c r="N28" s="12">
        <v>344787.95999999996</v>
      </c>
      <c r="O28" s="12">
        <f t="shared" si="1"/>
        <v>987317.6</v>
      </c>
      <c r="P28" s="6"/>
      <c r="Q28" s="11"/>
    </row>
    <row r="29" spans="1:17" s="5" customFormat="1" x14ac:dyDescent="0.25">
      <c r="A29"/>
      <c r="B29" t="s">
        <v>33</v>
      </c>
      <c r="C29" s="12">
        <v>30000</v>
      </c>
      <c r="D29" s="12"/>
      <c r="E29" s="12"/>
      <c r="F29" s="12">
        <v>0</v>
      </c>
      <c r="G29" s="12"/>
      <c r="H29" s="12"/>
      <c r="I29" s="12">
        <v>0</v>
      </c>
      <c r="J29" s="12">
        <v>0</v>
      </c>
      <c r="K29" s="12">
        <v>0</v>
      </c>
      <c r="L29" s="12">
        <v>25060</v>
      </c>
      <c r="M29" s="12">
        <v>0</v>
      </c>
      <c r="N29" s="12">
        <v>0</v>
      </c>
      <c r="O29" s="12">
        <f t="shared" si="1"/>
        <v>25060</v>
      </c>
      <c r="P29" s="6"/>
      <c r="Q29" s="11"/>
    </row>
    <row r="30" spans="1:17" s="5" customFormat="1" x14ac:dyDescent="0.25">
      <c r="A30"/>
      <c r="B30" t="s">
        <v>34</v>
      </c>
      <c r="C30" s="12">
        <v>245000</v>
      </c>
      <c r="D30" s="12">
        <v>5500</v>
      </c>
      <c r="E30" s="12"/>
      <c r="F30" s="12">
        <v>0</v>
      </c>
      <c r="G30" s="12">
        <v>21000</v>
      </c>
      <c r="H30" s="12">
        <v>885.88000000000102</v>
      </c>
      <c r="I30" s="12"/>
      <c r="J30" s="12">
        <v>0</v>
      </c>
      <c r="K30" s="12">
        <v>0</v>
      </c>
      <c r="L30" s="12">
        <v>116300.79999999999</v>
      </c>
      <c r="M30" s="12">
        <v>20500</v>
      </c>
      <c r="N30" s="12">
        <v>1793.6000000000058</v>
      </c>
      <c r="O30" s="12">
        <f t="shared" si="1"/>
        <v>160480.28</v>
      </c>
      <c r="P30" s="6"/>
      <c r="Q30" s="11"/>
    </row>
    <row r="31" spans="1:17" s="5" customFormat="1" x14ac:dyDescent="0.25">
      <c r="A31"/>
      <c r="B31" t="s">
        <v>35</v>
      </c>
      <c r="C31" s="12">
        <v>430000</v>
      </c>
      <c r="D31" s="12">
        <v>-136500</v>
      </c>
      <c r="E31" s="12"/>
      <c r="F31" s="12">
        <v>0</v>
      </c>
      <c r="G31" s="12">
        <v>7670</v>
      </c>
      <c r="H31" s="12">
        <v>38035.99</v>
      </c>
      <c r="I31" s="12">
        <v>0</v>
      </c>
      <c r="J31" s="12">
        <v>14220.310000000005</v>
      </c>
      <c r="K31" s="12">
        <v>12441.99</v>
      </c>
      <c r="L31" s="12">
        <v>10230</v>
      </c>
      <c r="M31" s="12">
        <v>28080</v>
      </c>
      <c r="N31" s="12">
        <v>18960</v>
      </c>
      <c r="O31" s="12">
        <f t="shared" si="1"/>
        <v>129638.29000000001</v>
      </c>
      <c r="P31" s="6"/>
      <c r="Q31" s="11"/>
    </row>
    <row r="32" spans="1:17" s="5" customFormat="1" x14ac:dyDescent="0.25">
      <c r="A32"/>
      <c r="B32" t="s">
        <v>36</v>
      </c>
      <c r="C32" s="12">
        <v>4220000</v>
      </c>
      <c r="D32" s="12">
        <v>300000</v>
      </c>
      <c r="E32" s="12"/>
      <c r="F32" s="12">
        <v>0</v>
      </c>
      <c r="G32" s="12">
        <v>976449.84</v>
      </c>
      <c r="H32" s="12">
        <v>0</v>
      </c>
      <c r="I32" s="12">
        <v>0</v>
      </c>
      <c r="J32" s="12">
        <v>979313.35</v>
      </c>
      <c r="K32" s="12">
        <v>303835</v>
      </c>
      <c r="L32" s="12">
        <v>2375</v>
      </c>
      <c r="M32" s="12">
        <v>1200780</v>
      </c>
      <c r="N32" s="12">
        <v>1132414.3300000005</v>
      </c>
      <c r="O32" s="12">
        <f t="shared" si="1"/>
        <v>4595167.5200000005</v>
      </c>
      <c r="P32" s="6"/>
      <c r="Q32" s="11"/>
    </row>
    <row r="33" spans="1:17" s="5" customFormat="1" x14ac:dyDescent="0.25">
      <c r="A33"/>
      <c r="B33" t="s">
        <v>37</v>
      </c>
      <c r="C33" s="12"/>
      <c r="D33" s="12"/>
      <c r="E33" s="12"/>
      <c r="F33" s="12">
        <v>0</v>
      </c>
      <c r="G33" s="12"/>
      <c r="H33" s="12">
        <v>0</v>
      </c>
      <c r="I33" s="12">
        <v>0</v>
      </c>
      <c r="J33" s="12">
        <v>0</v>
      </c>
      <c r="K33" s="12"/>
      <c r="L33" s="12">
        <v>0</v>
      </c>
      <c r="M33" s="12">
        <v>0</v>
      </c>
      <c r="N33" s="12">
        <v>0</v>
      </c>
      <c r="O33" s="12">
        <f t="shared" si="1"/>
        <v>0</v>
      </c>
      <c r="Q33" s="11"/>
    </row>
    <row r="34" spans="1:17" s="5" customFormat="1" x14ac:dyDescent="0.25">
      <c r="A34"/>
      <c r="B34" t="s">
        <v>38</v>
      </c>
      <c r="C34" s="12">
        <v>2195000</v>
      </c>
      <c r="D34" s="12">
        <v>380700</v>
      </c>
      <c r="E34" s="12"/>
      <c r="F34" s="12"/>
      <c r="G34" s="12">
        <v>312852.83</v>
      </c>
      <c r="H34" s="12">
        <v>120635.72000000003</v>
      </c>
      <c r="I34" s="12">
        <v>113250.5</v>
      </c>
      <c r="J34" s="12">
        <v>163249.95999999985</v>
      </c>
      <c r="K34" s="12">
        <v>318156.19999999995</v>
      </c>
      <c r="L34" s="12">
        <v>264760.42000000004</v>
      </c>
      <c r="M34" s="12">
        <v>27172</v>
      </c>
      <c r="N34" s="12">
        <v>459419.76000000024</v>
      </c>
      <c r="O34" s="12">
        <f t="shared" si="1"/>
        <v>1779497.3900000001</v>
      </c>
      <c r="P34" s="6"/>
      <c r="Q34" s="11"/>
    </row>
    <row r="35" spans="1:17" s="4" customFormat="1" x14ac:dyDescent="0.25">
      <c r="A35"/>
      <c r="B35" t="s">
        <v>39</v>
      </c>
      <c r="C35" s="12">
        <f>+C36+C37+C38+C39+C40+C41+C42</f>
        <v>90000</v>
      </c>
      <c r="D35" s="12">
        <f t="shared" ref="D35:E35" si="6">+D36+D37+D38+D39+D40+D41+D42</f>
        <v>0</v>
      </c>
      <c r="E35" s="12">
        <f t="shared" si="6"/>
        <v>0</v>
      </c>
      <c r="F35" s="12">
        <f>+F36+F37+F38+F39+F40+F41+F42</f>
        <v>0</v>
      </c>
      <c r="G35" s="12">
        <f t="shared" ref="G35:N35" si="7">+G36+G37+G38+G39+G40+G41+G42</f>
        <v>0</v>
      </c>
      <c r="H35" s="12">
        <f t="shared" si="7"/>
        <v>0</v>
      </c>
      <c r="I35" s="12">
        <f t="shared" si="7"/>
        <v>0</v>
      </c>
      <c r="J35" s="12">
        <f t="shared" si="7"/>
        <v>0</v>
      </c>
      <c r="K35" s="12">
        <f t="shared" si="7"/>
        <v>0</v>
      </c>
      <c r="L35" s="12">
        <f t="shared" si="7"/>
        <v>0</v>
      </c>
      <c r="M35" s="12">
        <f t="shared" si="7"/>
        <v>0</v>
      </c>
      <c r="N35" s="12">
        <f t="shared" si="7"/>
        <v>0</v>
      </c>
      <c r="O35" s="12">
        <f t="shared" si="1"/>
        <v>0</v>
      </c>
      <c r="Q35" s="11"/>
    </row>
    <row r="36" spans="1:17" s="5" customFormat="1" x14ac:dyDescent="0.25">
      <c r="A36"/>
      <c r="B36" t="s">
        <v>40</v>
      </c>
      <c r="C36" s="12">
        <v>90000</v>
      </c>
      <c r="D36" s="12"/>
      <c r="E36" s="12"/>
      <c r="F36" s="12"/>
      <c r="G36" s="12"/>
      <c r="H36" s="12">
        <v>0</v>
      </c>
      <c r="I36" s="12"/>
      <c r="J36" s="12">
        <v>0</v>
      </c>
      <c r="K36" s="12"/>
      <c r="L36" s="12"/>
      <c r="M36" s="12">
        <v>0</v>
      </c>
      <c r="N36" s="12"/>
      <c r="O36" s="12">
        <f t="shared" si="1"/>
        <v>0</v>
      </c>
      <c r="Q36" s="11"/>
    </row>
    <row r="37" spans="1:17" s="5" customFormat="1" x14ac:dyDescent="0.25">
      <c r="A37"/>
      <c r="B37" t="s">
        <v>41</v>
      </c>
      <c r="C37" s="12"/>
      <c r="D37" s="12"/>
      <c r="E37" s="12"/>
      <c r="F37" s="12"/>
      <c r="G37" s="12"/>
      <c r="H37" s="12">
        <v>0</v>
      </c>
      <c r="I37" s="12"/>
      <c r="J37" s="12">
        <v>0</v>
      </c>
      <c r="K37" s="12"/>
      <c r="L37" s="12"/>
      <c r="M37" s="12">
        <v>0</v>
      </c>
      <c r="N37" s="12"/>
      <c r="O37" s="12">
        <f t="shared" si="1"/>
        <v>0</v>
      </c>
      <c r="Q37" s="11"/>
    </row>
    <row r="38" spans="1:17" s="5" customFormat="1" x14ac:dyDescent="0.25">
      <c r="A38"/>
      <c r="B38" t="s">
        <v>42</v>
      </c>
      <c r="C38" s="12"/>
      <c r="D38" s="12"/>
      <c r="E38" s="12"/>
      <c r="F38" s="12"/>
      <c r="G38" s="12"/>
      <c r="H38" s="12">
        <v>0</v>
      </c>
      <c r="I38" s="12"/>
      <c r="J38" s="12">
        <v>0</v>
      </c>
      <c r="K38" s="12"/>
      <c r="L38" s="12"/>
      <c r="M38" s="12">
        <v>0</v>
      </c>
      <c r="N38" s="12"/>
      <c r="O38" s="12">
        <f t="shared" si="1"/>
        <v>0</v>
      </c>
      <c r="Q38" s="11"/>
    </row>
    <row r="39" spans="1:17" s="5" customFormat="1" x14ac:dyDescent="0.25">
      <c r="A39"/>
      <c r="B39" t="s">
        <v>43</v>
      </c>
      <c r="C39" s="12"/>
      <c r="D39" s="12"/>
      <c r="E39" s="12"/>
      <c r="F39" s="12"/>
      <c r="G39" s="12"/>
      <c r="H39" s="12">
        <v>0</v>
      </c>
      <c r="I39" s="12"/>
      <c r="J39" s="12">
        <v>0</v>
      </c>
      <c r="K39" s="12"/>
      <c r="L39" s="12"/>
      <c r="M39" s="12">
        <v>0</v>
      </c>
      <c r="N39" s="12"/>
      <c r="O39" s="12">
        <f t="shared" si="1"/>
        <v>0</v>
      </c>
      <c r="Q39" s="11"/>
    </row>
    <row r="40" spans="1:17" s="5" customFormat="1" x14ac:dyDescent="0.25">
      <c r="A40"/>
      <c r="B40" t="s">
        <v>44</v>
      </c>
      <c r="C40" s="12"/>
      <c r="D40" s="12"/>
      <c r="E40" s="12"/>
      <c r="F40" s="12"/>
      <c r="G40" s="12"/>
      <c r="H40" s="12">
        <v>0</v>
      </c>
      <c r="I40" s="12"/>
      <c r="J40" s="12">
        <v>0</v>
      </c>
      <c r="K40" s="12"/>
      <c r="L40" s="12"/>
      <c r="M40" s="12">
        <v>0</v>
      </c>
      <c r="N40" s="12"/>
      <c r="O40" s="12">
        <f t="shared" si="1"/>
        <v>0</v>
      </c>
      <c r="Q40" s="11"/>
    </row>
    <row r="41" spans="1:17" s="5" customFormat="1" x14ac:dyDescent="0.25">
      <c r="A41"/>
      <c r="B41" t="s">
        <v>45</v>
      </c>
      <c r="C41" s="12"/>
      <c r="D41" s="12"/>
      <c r="E41" s="12"/>
      <c r="F41" s="12"/>
      <c r="G41" s="12"/>
      <c r="H41" s="12">
        <v>0</v>
      </c>
      <c r="I41" s="12"/>
      <c r="J41" s="12">
        <v>0</v>
      </c>
      <c r="K41" s="12"/>
      <c r="L41" s="12"/>
      <c r="M41" s="12">
        <v>0</v>
      </c>
      <c r="N41" s="12"/>
      <c r="O41" s="12">
        <f t="shared" si="1"/>
        <v>0</v>
      </c>
      <c r="Q41" s="11"/>
    </row>
    <row r="42" spans="1:17" s="5" customFormat="1" x14ac:dyDescent="0.25">
      <c r="A42"/>
      <c r="B42" t="s">
        <v>46</v>
      </c>
      <c r="C42" s="12"/>
      <c r="D42" s="12"/>
      <c r="E42" s="12"/>
      <c r="F42" s="12"/>
      <c r="G42" s="12"/>
      <c r="H42" s="12">
        <v>0</v>
      </c>
      <c r="I42" s="12"/>
      <c r="J42" s="12">
        <v>0</v>
      </c>
      <c r="K42" s="12"/>
      <c r="L42" s="12"/>
      <c r="M42" s="12">
        <v>0</v>
      </c>
      <c r="N42" s="12"/>
      <c r="O42" s="12">
        <f t="shared" si="1"/>
        <v>0</v>
      </c>
      <c r="Q42" s="11"/>
    </row>
    <row r="43" spans="1:17" s="4" customFormat="1" x14ac:dyDescent="0.25">
      <c r="A43"/>
      <c r="B43" t="s">
        <v>47</v>
      </c>
      <c r="C43" s="12"/>
      <c r="D43" s="12"/>
      <c r="E43" s="12"/>
      <c r="F43" s="12"/>
      <c r="G43" s="12"/>
      <c r="H43" s="12">
        <v>0</v>
      </c>
      <c r="I43" s="12"/>
      <c r="J43" s="12">
        <v>0</v>
      </c>
      <c r="K43" s="12"/>
      <c r="L43" s="12"/>
      <c r="M43" s="12">
        <v>0</v>
      </c>
      <c r="N43" s="12"/>
      <c r="O43" s="12">
        <f t="shared" si="1"/>
        <v>0</v>
      </c>
      <c r="Q43" s="11"/>
    </row>
    <row r="44" spans="1:17" s="5" customFormat="1" x14ac:dyDescent="0.25">
      <c r="A44"/>
      <c r="B44" t="s">
        <v>48</v>
      </c>
      <c r="C44" s="12"/>
      <c r="D44" s="12"/>
      <c r="E44" s="12"/>
      <c r="F44" s="12"/>
      <c r="G44" s="12"/>
      <c r="H44" s="12">
        <v>0</v>
      </c>
      <c r="I44" s="12"/>
      <c r="J44" s="12">
        <v>0</v>
      </c>
      <c r="K44" s="12"/>
      <c r="L44" s="12"/>
      <c r="M44" s="12">
        <v>0</v>
      </c>
      <c r="N44" s="12"/>
      <c r="O44" s="12">
        <f t="shared" si="1"/>
        <v>0</v>
      </c>
      <c r="Q44" s="11"/>
    </row>
    <row r="45" spans="1:17" s="5" customFormat="1" x14ac:dyDescent="0.25">
      <c r="A45"/>
      <c r="B45" t="s">
        <v>49</v>
      </c>
      <c r="C45" s="12"/>
      <c r="D45" s="12"/>
      <c r="E45" s="12"/>
      <c r="F45" s="12"/>
      <c r="G45" s="12"/>
      <c r="H45" s="12">
        <v>0</v>
      </c>
      <c r="I45" s="12"/>
      <c r="J45" s="12">
        <v>0</v>
      </c>
      <c r="K45" s="12"/>
      <c r="L45" s="12"/>
      <c r="M45" s="12">
        <v>0</v>
      </c>
      <c r="N45" s="12"/>
      <c r="O45" s="12">
        <f t="shared" si="1"/>
        <v>0</v>
      </c>
      <c r="Q45" s="11"/>
    </row>
    <row r="46" spans="1:17" s="5" customFormat="1" x14ac:dyDescent="0.25">
      <c r="A46"/>
      <c r="B46" t="s">
        <v>50</v>
      </c>
      <c r="C46" s="12"/>
      <c r="D46" s="12"/>
      <c r="E46" s="12"/>
      <c r="F46" s="12"/>
      <c r="G46" s="12"/>
      <c r="H46" s="12">
        <v>0</v>
      </c>
      <c r="I46" s="12"/>
      <c r="J46" s="12">
        <v>0</v>
      </c>
      <c r="K46" s="12"/>
      <c r="L46" s="12"/>
      <c r="M46" s="12">
        <v>0</v>
      </c>
      <c r="N46" s="12"/>
      <c r="O46" s="12">
        <f t="shared" si="1"/>
        <v>0</v>
      </c>
      <c r="Q46" s="11"/>
    </row>
    <row r="47" spans="1:17" s="5" customFormat="1" x14ac:dyDescent="0.25">
      <c r="A47"/>
      <c r="B47" t="s">
        <v>51</v>
      </c>
      <c r="C47" s="12"/>
      <c r="D47" s="12"/>
      <c r="E47" s="12"/>
      <c r="F47" s="12"/>
      <c r="G47" s="12"/>
      <c r="H47" s="12">
        <v>0</v>
      </c>
      <c r="I47" s="12"/>
      <c r="J47" s="12">
        <v>0</v>
      </c>
      <c r="K47" s="12"/>
      <c r="L47" s="12"/>
      <c r="M47" s="12">
        <v>0</v>
      </c>
      <c r="N47" s="12"/>
      <c r="O47" s="12">
        <f t="shared" si="1"/>
        <v>0</v>
      </c>
      <c r="Q47" s="11"/>
    </row>
    <row r="48" spans="1:17" s="5" customFormat="1" x14ac:dyDescent="0.25">
      <c r="A48"/>
      <c r="B48" t="s">
        <v>52</v>
      </c>
      <c r="C48" s="12"/>
      <c r="D48" s="12"/>
      <c r="E48" s="12"/>
      <c r="F48" s="12"/>
      <c r="G48" s="12"/>
      <c r="H48" s="12">
        <v>0</v>
      </c>
      <c r="I48" s="12"/>
      <c r="J48" s="12">
        <v>0</v>
      </c>
      <c r="K48" s="12"/>
      <c r="L48" s="12"/>
      <c r="M48" s="12">
        <v>0</v>
      </c>
      <c r="N48" s="12"/>
      <c r="O48" s="12">
        <f t="shared" si="1"/>
        <v>0</v>
      </c>
      <c r="Q48" s="11"/>
    </row>
    <row r="49" spans="1:17" s="5" customFormat="1" x14ac:dyDescent="0.25">
      <c r="A49"/>
      <c r="B49" t="s">
        <v>53</v>
      </c>
      <c r="C49" s="12"/>
      <c r="D49" s="12"/>
      <c r="E49" s="12"/>
      <c r="F49" s="12"/>
      <c r="G49" s="12"/>
      <c r="H49" s="12">
        <v>0</v>
      </c>
      <c r="I49" s="12"/>
      <c r="J49" s="12">
        <v>0</v>
      </c>
      <c r="K49" s="12"/>
      <c r="L49" s="12"/>
      <c r="M49" s="12">
        <v>0</v>
      </c>
      <c r="N49" s="12"/>
      <c r="O49" s="12">
        <f t="shared" si="1"/>
        <v>0</v>
      </c>
      <c r="Q49" s="11"/>
    </row>
    <row r="50" spans="1:17" s="5" customFormat="1" x14ac:dyDescent="0.25">
      <c r="A50"/>
      <c r="B50" t="s">
        <v>54</v>
      </c>
      <c r="C50" s="12"/>
      <c r="D50" s="12"/>
      <c r="E50" s="12"/>
      <c r="F50" s="12"/>
      <c r="G50" s="12"/>
      <c r="H50" s="12">
        <v>0</v>
      </c>
      <c r="I50" s="12"/>
      <c r="J50" s="12">
        <v>0</v>
      </c>
      <c r="K50" s="12"/>
      <c r="L50" s="12"/>
      <c r="M50" s="12">
        <v>0</v>
      </c>
      <c r="N50" s="12"/>
      <c r="O50" s="12">
        <f t="shared" si="1"/>
        <v>0</v>
      </c>
      <c r="Q50" s="11"/>
    </row>
    <row r="51" spans="1:17" s="4" customFormat="1" x14ac:dyDescent="0.25">
      <c r="A51"/>
      <c r="B51" t="s">
        <v>55</v>
      </c>
      <c r="C51" s="12">
        <f>+C59+C56+C55+C53+C52</f>
        <v>5146617</v>
      </c>
      <c r="D51" s="12">
        <f>+D59+D56+D55+D53+D52</f>
        <v>147000</v>
      </c>
      <c r="E51" s="12">
        <f t="shared" ref="E51:N51" si="8">+E59+E56+E55+E53+E52</f>
        <v>0</v>
      </c>
      <c r="F51" s="12">
        <f t="shared" si="8"/>
        <v>0</v>
      </c>
      <c r="G51" s="12">
        <f t="shared" si="8"/>
        <v>0</v>
      </c>
      <c r="H51" s="12">
        <f t="shared" si="8"/>
        <v>127788.97</v>
      </c>
      <c r="I51" s="12">
        <f t="shared" si="8"/>
        <v>0</v>
      </c>
      <c r="J51" s="12">
        <f t="shared" si="8"/>
        <v>0</v>
      </c>
      <c r="K51" s="12">
        <f>+K59+K56+K55+K53+K52</f>
        <v>193909.7</v>
      </c>
      <c r="L51" s="12">
        <f t="shared" si="8"/>
        <v>413599.99</v>
      </c>
      <c r="M51" s="12">
        <f t="shared" si="8"/>
        <v>0</v>
      </c>
      <c r="N51" s="12">
        <f t="shared" si="8"/>
        <v>304417.82000000007</v>
      </c>
      <c r="O51" s="12">
        <f>SUM(E51:N51)</f>
        <v>1039716.4800000001</v>
      </c>
      <c r="Q51" s="11"/>
    </row>
    <row r="52" spans="1:17" s="5" customFormat="1" x14ac:dyDescent="0.25">
      <c r="A52"/>
      <c r="B52" t="s">
        <v>56</v>
      </c>
      <c r="C52" s="12">
        <v>2850000</v>
      </c>
      <c r="D52" s="12">
        <v>377000</v>
      </c>
      <c r="E52" s="12"/>
      <c r="F52" s="12"/>
      <c r="G52" s="12"/>
      <c r="H52" s="12">
        <v>109704.97</v>
      </c>
      <c r="I52" s="12"/>
      <c r="J52" s="12">
        <v>0</v>
      </c>
      <c r="K52" s="12">
        <v>29990</v>
      </c>
      <c r="L52" s="12">
        <v>377600</v>
      </c>
      <c r="M52" s="12">
        <v>0</v>
      </c>
      <c r="N52" s="12">
        <v>304417.82000000007</v>
      </c>
      <c r="O52" s="12">
        <f t="shared" si="1"/>
        <v>821712.79</v>
      </c>
      <c r="P52" s="6"/>
      <c r="Q52" s="11"/>
    </row>
    <row r="53" spans="1:17" s="5" customFormat="1" x14ac:dyDescent="0.25">
      <c r="A53"/>
      <c r="B53" t="s">
        <v>57</v>
      </c>
      <c r="C53" s="12">
        <v>100000</v>
      </c>
      <c r="D53" s="12">
        <v>-50000</v>
      </c>
      <c r="E53" s="12"/>
      <c r="F53" s="12"/>
      <c r="G53" s="12"/>
      <c r="H53" s="12">
        <v>0</v>
      </c>
      <c r="I53" s="12"/>
      <c r="J53" s="12">
        <v>0</v>
      </c>
      <c r="K53" s="12"/>
      <c r="L53" s="12">
        <v>35999.99</v>
      </c>
      <c r="M53" s="12">
        <v>0</v>
      </c>
      <c r="N53" s="12"/>
      <c r="O53" s="12">
        <f t="shared" si="1"/>
        <v>35999.99</v>
      </c>
      <c r="P53" s="6"/>
      <c r="Q53" s="11"/>
    </row>
    <row r="54" spans="1:17" s="5" customFormat="1" x14ac:dyDescent="0.25">
      <c r="A54"/>
      <c r="B54" t="s">
        <v>58</v>
      </c>
      <c r="C54" s="12" t="s">
        <v>59</v>
      </c>
      <c r="D54" s="12"/>
      <c r="E54" s="12"/>
      <c r="F54" s="12"/>
      <c r="G54" s="12"/>
      <c r="H54" s="12">
        <v>0</v>
      </c>
      <c r="I54" s="12"/>
      <c r="J54" s="12">
        <v>0</v>
      </c>
      <c r="K54" s="12"/>
      <c r="L54" s="12">
        <v>0</v>
      </c>
      <c r="M54" s="12">
        <v>0</v>
      </c>
      <c r="N54" s="12"/>
      <c r="O54" s="12">
        <f t="shared" si="1"/>
        <v>0</v>
      </c>
      <c r="Q54" s="11"/>
    </row>
    <row r="55" spans="1:17" s="5" customFormat="1" x14ac:dyDescent="0.25">
      <c r="A55"/>
      <c r="B55" t="s">
        <v>60</v>
      </c>
      <c r="C55" s="12">
        <v>1286617</v>
      </c>
      <c r="D55" s="12">
        <v>-50000</v>
      </c>
      <c r="E55" s="12"/>
      <c r="F55" s="12"/>
      <c r="G55" s="12"/>
      <c r="H55" s="12">
        <v>12852</v>
      </c>
      <c r="I55" s="12"/>
      <c r="J55" s="12">
        <v>0</v>
      </c>
      <c r="K55" s="12"/>
      <c r="L55" s="12">
        <v>0</v>
      </c>
      <c r="M55" s="12">
        <v>0</v>
      </c>
      <c r="N55" s="12"/>
      <c r="O55" s="12">
        <f t="shared" si="1"/>
        <v>12852</v>
      </c>
      <c r="P55" s="6"/>
      <c r="Q55" s="11"/>
    </row>
    <row r="56" spans="1:17" s="5" customFormat="1" x14ac:dyDescent="0.25">
      <c r="A56"/>
      <c r="B56" t="s">
        <v>61</v>
      </c>
      <c r="C56" s="12">
        <v>410000</v>
      </c>
      <c r="D56" s="12">
        <v>370000</v>
      </c>
      <c r="E56" s="12"/>
      <c r="F56" s="12"/>
      <c r="G56" s="12"/>
      <c r="H56" s="12">
        <v>5232</v>
      </c>
      <c r="I56" s="12"/>
      <c r="J56" s="12">
        <v>0</v>
      </c>
      <c r="K56" s="12">
        <v>163919.70000000001</v>
      </c>
      <c r="L56" s="12">
        <v>0</v>
      </c>
      <c r="M56" s="12">
        <v>0</v>
      </c>
      <c r="N56" s="12"/>
      <c r="O56" s="12">
        <f t="shared" si="1"/>
        <v>169151.7</v>
      </c>
      <c r="P56" s="6"/>
      <c r="Q56" s="11"/>
    </row>
    <row r="57" spans="1:17" s="5" customFormat="1" x14ac:dyDescent="0.25">
      <c r="A57"/>
      <c r="B57" t="s">
        <v>62</v>
      </c>
      <c r="C57" s="12"/>
      <c r="D57" s="12"/>
      <c r="E57" s="12"/>
      <c r="F57" s="12"/>
      <c r="G57" s="12"/>
      <c r="H57" s="12">
        <v>0</v>
      </c>
      <c r="I57" s="12"/>
      <c r="J57" s="12">
        <v>0</v>
      </c>
      <c r="K57" s="12"/>
      <c r="L57" s="12">
        <v>0</v>
      </c>
      <c r="M57" s="12">
        <v>0</v>
      </c>
      <c r="N57" s="12"/>
      <c r="O57" s="12">
        <f t="shared" si="1"/>
        <v>0</v>
      </c>
      <c r="Q57" s="11"/>
    </row>
    <row r="58" spans="1:17" s="5" customFormat="1" x14ac:dyDescent="0.25">
      <c r="A58"/>
      <c r="B58" t="s">
        <v>63</v>
      </c>
      <c r="C58" s="12"/>
      <c r="D58" s="12"/>
      <c r="E58" s="12"/>
      <c r="F58" s="12"/>
      <c r="G58" s="12"/>
      <c r="H58" s="12">
        <v>0</v>
      </c>
      <c r="I58" s="12"/>
      <c r="J58" s="12">
        <v>0</v>
      </c>
      <c r="K58" s="12"/>
      <c r="L58" s="12">
        <v>0</v>
      </c>
      <c r="M58" s="12">
        <v>0</v>
      </c>
      <c r="N58" s="12"/>
      <c r="O58" s="12">
        <f t="shared" si="1"/>
        <v>0</v>
      </c>
      <c r="Q58" s="11"/>
    </row>
    <row r="59" spans="1:17" s="5" customFormat="1" x14ac:dyDescent="0.25">
      <c r="A59"/>
      <c r="B59" t="s">
        <v>64</v>
      </c>
      <c r="C59" s="12">
        <v>500000</v>
      </c>
      <c r="D59" s="12">
        <v>-500000</v>
      </c>
      <c r="E59" s="12"/>
      <c r="F59" s="12"/>
      <c r="G59" s="12"/>
      <c r="H59" s="12">
        <v>0</v>
      </c>
      <c r="I59" s="12"/>
      <c r="J59" s="12">
        <v>0</v>
      </c>
      <c r="K59" s="12"/>
      <c r="L59" s="12">
        <v>0</v>
      </c>
      <c r="M59" s="12">
        <v>0</v>
      </c>
      <c r="N59" s="12"/>
      <c r="O59" s="12">
        <f t="shared" si="1"/>
        <v>0</v>
      </c>
      <c r="Q59" s="11"/>
    </row>
    <row r="60" spans="1:17" s="5" customFormat="1" x14ac:dyDescent="0.25">
      <c r="A60"/>
      <c r="B60" t="s">
        <v>65</v>
      </c>
      <c r="C60" s="12"/>
      <c r="D60" s="12"/>
      <c r="E60" s="12"/>
      <c r="F60" s="12"/>
      <c r="G60" s="12"/>
      <c r="H60" s="12">
        <v>0</v>
      </c>
      <c r="I60" s="12"/>
      <c r="J60" s="12">
        <v>0</v>
      </c>
      <c r="K60" s="12"/>
      <c r="L60" s="12">
        <v>0</v>
      </c>
      <c r="M60" s="12">
        <v>0</v>
      </c>
      <c r="N60" s="12"/>
      <c r="O60" s="12">
        <f t="shared" si="1"/>
        <v>0</v>
      </c>
      <c r="Q60" s="11"/>
    </row>
    <row r="61" spans="1:17" s="4" customFormat="1" x14ac:dyDescent="0.25">
      <c r="A61"/>
      <c r="B61" t="s">
        <v>66</v>
      </c>
      <c r="C61" s="12">
        <f>+C62+C63+C64+C65</f>
        <v>0</v>
      </c>
      <c r="D61" s="12">
        <f t="shared" ref="D61:H61" si="9">+D62+D63+D64+D65</f>
        <v>0</v>
      </c>
      <c r="E61" s="12">
        <f t="shared" si="9"/>
        <v>0</v>
      </c>
      <c r="F61" s="12">
        <f t="shared" si="9"/>
        <v>0</v>
      </c>
      <c r="G61" s="12">
        <f t="shared" si="9"/>
        <v>0</v>
      </c>
      <c r="H61" s="12">
        <f t="shared" si="9"/>
        <v>0</v>
      </c>
      <c r="I61" s="12"/>
      <c r="J61" s="12">
        <v>0</v>
      </c>
      <c r="K61" s="12"/>
      <c r="L61" s="12"/>
      <c r="M61" s="12">
        <v>0</v>
      </c>
      <c r="N61" s="12"/>
      <c r="O61" s="12">
        <f t="shared" si="1"/>
        <v>0</v>
      </c>
      <c r="Q61" s="11"/>
    </row>
    <row r="62" spans="1:17" s="5" customFormat="1" x14ac:dyDescent="0.25">
      <c r="A62"/>
      <c r="B62" t="s">
        <v>67</v>
      </c>
      <c r="C62" s="12"/>
      <c r="D62" s="12"/>
      <c r="E62" s="12"/>
      <c r="F62" s="12"/>
      <c r="G62" s="12"/>
      <c r="H62" s="12">
        <v>0</v>
      </c>
      <c r="I62" s="12"/>
      <c r="J62" s="12">
        <v>0</v>
      </c>
      <c r="K62" s="12"/>
      <c r="L62" s="12"/>
      <c r="M62" s="12">
        <v>0</v>
      </c>
      <c r="N62" s="12"/>
      <c r="O62" s="12">
        <f t="shared" si="1"/>
        <v>0</v>
      </c>
      <c r="Q62" s="11"/>
    </row>
    <row r="63" spans="1:17" s="5" customFormat="1" x14ac:dyDescent="0.25">
      <c r="A63"/>
      <c r="B63" t="s">
        <v>68</v>
      </c>
      <c r="C63" s="12"/>
      <c r="D63" s="12"/>
      <c r="E63" s="12"/>
      <c r="F63" s="12"/>
      <c r="G63" s="12"/>
      <c r="H63" s="12">
        <v>0</v>
      </c>
      <c r="I63" s="12"/>
      <c r="J63" s="12">
        <v>0</v>
      </c>
      <c r="K63" s="12"/>
      <c r="L63" s="12"/>
      <c r="M63" s="12">
        <v>0</v>
      </c>
      <c r="N63" s="12"/>
      <c r="O63" s="12">
        <f t="shared" si="1"/>
        <v>0</v>
      </c>
      <c r="Q63" s="11"/>
    </row>
    <row r="64" spans="1:17" s="5" customFormat="1" x14ac:dyDescent="0.25">
      <c r="A64"/>
      <c r="B64" t="s">
        <v>69</v>
      </c>
      <c r="C64" s="12"/>
      <c r="D64" s="12"/>
      <c r="E64" s="12"/>
      <c r="F64" s="12"/>
      <c r="G64" s="12"/>
      <c r="H64" s="12">
        <v>0</v>
      </c>
      <c r="I64" s="12"/>
      <c r="J64" s="12">
        <v>0</v>
      </c>
      <c r="K64" s="12"/>
      <c r="L64" s="12"/>
      <c r="M64" s="12">
        <v>0</v>
      </c>
      <c r="N64" s="12"/>
      <c r="O64" s="12">
        <f t="shared" si="1"/>
        <v>0</v>
      </c>
      <c r="Q64" s="11"/>
    </row>
    <row r="65" spans="1:17" s="5" customFormat="1" x14ac:dyDescent="0.25">
      <c r="A65"/>
      <c r="B65" t="s">
        <v>70</v>
      </c>
      <c r="C65" s="12"/>
      <c r="D65" s="12"/>
      <c r="E65" s="12"/>
      <c r="F65" s="12"/>
      <c r="G65" s="12"/>
      <c r="H65" s="12">
        <v>0</v>
      </c>
      <c r="I65" s="12"/>
      <c r="J65" s="12">
        <v>0</v>
      </c>
      <c r="K65" s="12"/>
      <c r="L65" s="12"/>
      <c r="M65" s="12">
        <v>0</v>
      </c>
      <c r="N65" s="12"/>
      <c r="O65" s="12">
        <f t="shared" si="1"/>
        <v>0</v>
      </c>
      <c r="Q65" s="11"/>
    </row>
    <row r="66" spans="1:17" s="4" customFormat="1" x14ac:dyDescent="0.25">
      <c r="A66"/>
      <c r="B66" t="s">
        <v>71</v>
      </c>
      <c r="C66" s="12">
        <f>+C67+C68</f>
        <v>0</v>
      </c>
      <c r="D66" s="12">
        <f t="shared" ref="D66:F66" si="10">+D67+D68</f>
        <v>0</v>
      </c>
      <c r="E66" s="12">
        <f t="shared" si="10"/>
        <v>0</v>
      </c>
      <c r="F66" s="12">
        <f t="shared" si="10"/>
        <v>0</v>
      </c>
      <c r="G66" s="12">
        <v>0</v>
      </c>
      <c r="H66" s="12">
        <v>0</v>
      </c>
      <c r="I66" s="12"/>
      <c r="J66" s="12">
        <v>0</v>
      </c>
      <c r="K66" s="12"/>
      <c r="L66" s="12"/>
      <c r="M66" s="12">
        <v>0</v>
      </c>
      <c r="N66" s="12"/>
      <c r="O66" s="12">
        <f t="shared" si="1"/>
        <v>0</v>
      </c>
      <c r="Q66" s="11"/>
    </row>
    <row r="67" spans="1:17" s="5" customFormat="1" x14ac:dyDescent="0.25">
      <c r="A67"/>
      <c r="B67" t="s">
        <v>72</v>
      </c>
      <c r="C67" s="12"/>
      <c r="D67" s="12"/>
      <c r="E67" s="12"/>
      <c r="F67" s="12"/>
      <c r="G67" s="12"/>
      <c r="H67" s="12">
        <v>0</v>
      </c>
      <c r="I67" s="12"/>
      <c r="J67" s="12">
        <v>0</v>
      </c>
      <c r="K67" s="12"/>
      <c r="L67" s="12"/>
      <c r="M67" s="12">
        <v>0</v>
      </c>
      <c r="N67" s="12"/>
      <c r="O67" s="12">
        <f t="shared" si="1"/>
        <v>0</v>
      </c>
      <c r="Q67" s="11"/>
    </row>
    <row r="68" spans="1:17" s="5" customFormat="1" x14ac:dyDescent="0.25">
      <c r="A68"/>
      <c r="B68" t="s">
        <v>73</v>
      </c>
      <c r="C68" s="12"/>
      <c r="D68" s="12"/>
      <c r="E68" s="12"/>
      <c r="F68" s="12"/>
      <c r="G68" s="12"/>
      <c r="H68" s="12">
        <v>0</v>
      </c>
      <c r="I68" s="12"/>
      <c r="J68" s="12">
        <v>0</v>
      </c>
      <c r="K68" s="12"/>
      <c r="L68" s="12"/>
      <c r="M68" s="12">
        <v>0</v>
      </c>
      <c r="N68" s="12"/>
      <c r="O68" s="12">
        <f t="shared" si="1"/>
        <v>0</v>
      </c>
      <c r="Q68" s="11"/>
    </row>
    <row r="69" spans="1:17" s="5" customFormat="1" x14ac:dyDescent="0.25">
      <c r="A69"/>
      <c r="B69" t="s">
        <v>74</v>
      </c>
      <c r="C69" s="12">
        <f>+C70+C71+C72</f>
        <v>0</v>
      </c>
      <c r="D69" s="12">
        <f t="shared" ref="D69:F69" si="11">+D70+D71+D72</f>
        <v>0</v>
      </c>
      <c r="E69" s="12">
        <f t="shared" si="11"/>
        <v>0</v>
      </c>
      <c r="F69" s="12">
        <f t="shared" si="11"/>
        <v>0</v>
      </c>
      <c r="G69" s="12">
        <v>0</v>
      </c>
      <c r="H69" s="12">
        <v>0</v>
      </c>
      <c r="I69" s="12"/>
      <c r="J69" s="12">
        <v>0</v>
      </c>
      <c r="K69" s="12"/>
      <c r="L69" s="12"/>
      <c r="M69" s="12">
        <v>0</v>
      </c>
      <c r="N69" s="12"/>
      <c r="O69" s="12">
        <f t="shared" si="1"/>
        <v>0</v>
      </c>
      <c r="Q69" s="11"/>
    </row>
    <row r="70" spans="1:17" s="5" customFormat="1" x14ac:dyDescent="0.25">
      <c r="A70"/>
      <c r="B70" t="s">
        <v>75</v>
      </c>
      <c r="C70" s="12"/>
      <c r="D70" s="12"/>
      <c r="E70" s="12"/>
      <c r="F70" s="12"/>
      <c r="G70" s="12"/>
      <c r="H70" s="12">
        <v>0</v>
      </c>
      <c r="I70" s="12"/>
      <c r="J70" s="12">
        <v>0</v>
      </c>
      <c r="K70" s="12"/>
      <c r="L70" s="12"/>
      <c r="M70" s="12">
        <v>0</v>
      </c>
      <c r="N70" s="12"/>
      <c r="O70" s="12">
        <f t="shared" si="1"/>
        <v>0</v>
      </c>
      <c r="Q70" s="11"/>
    </row>
    <row r="71" spans="1:17" s="5" customFormat="1" x14ac:dyDescent="0.25">
      <c r="A71"/>
      <c r="B71" t="s">
        <v>76</v>
      </c>
      <c r="C71" s="12"/>
      <c r="D71" s="12"/>
      <c r="E71" s="12"/>
      <c r="F71" s="12"/>
      <c r="G71" s="12"/>
      <c r="H71" s="12">
        <v>0</v>
      </c>
      <c r="I71" s="12"/>
      <c r="J71" s="12">
        <v>0</v>
      </c>
      <c r="K71" s="12"/>
      <c r="L71" s="12"/>
      <c r="M71" s="12">
        <v>0</v>
      </c>
      <c r="N71" s="12"/>
      <c r="O71" s="12">
        <f t="shared" si="1"/>
        <v>0</v>
      </c>
      <c r="Q71" s="11"/>
    </row>
    <row r="72" spans="1:17" s="5" customFormat="1" x14ac:dyDescent="0.25">
      <c r="A72"/>
      <c r="B72" t="s">
        <v>77</v>
      </c>
      <c r="C72" s="12"/>
      <c r="D72" s="12"/>
      <c r="E72" s="12"/>
      <c r="F72" s="12"/>
      <c r="G72" s="12"/>
      <c r="H72" s="12">
        <v>0</v>
      </c>
      <c r="I72" s="12"/>
      <c r="J72" s="12">
        <v>0</v>
      </c>
      <c r="K72" s="12"/>
      <c r="L72" s="12"/>
      <c r="M72" s="12">
        <v>0</v>
      </c>
      <c r="N72" s="12"/>
      <c r="O72" s="12">
        <f t="shared" si="1"/>
        <v>0</v>
      </c>
      <c r="Q72" s="11"/>
    </row>
    <row r="73" spans="1:17" s="4" customFormat="1" x14ac:dyDescent="0.25">
      <c r="A73"/>
      <c r="B73" t="s">
        <v>78</v>
      </c>
      <c r="C73" s="12">
        <f>+C9+C15+C25+C35+C51</f>
        <v>300247582</v>
      </c>
      <c r="D73" s="12">
        <f>+D9+D15+D25+D35+D51</f>
        <v>10189426.699999999</v>
      </c>
      <c r="E73" s="12">
        <f t="shared" ref="E73:I73" si="12">+E9+E15+E25+E35+E51</f>
        <v>898502.52</v>
      </c>
      <c r="F73" s="12">
        <f t="shared" si="12"/>
        <v>31745199.490000002</v>
      </c>
      <c r="G73" s="12">
        <f t="shared" si="12"/>
        <v>22864897.489999995</v>
      </c>
      <c r="H73" s="12">
        <f t="shared" si="12"/>
        <v>17469805.219999999</v>
      </c>
      <c r="I73" s="12">
        <f t="shared" si="12"/>
        <v>20429534.119999994</v>
      </c>
      <c r="J73" s="12">
        <f>+J9+J15+J25+J35+J51</f>
        <v>24901910.270000018</v>
      </c>
      <c r="K73" s="12">
        <f>+K9+K15+K25+K35+K51</f>
        <v>19007576.800000001</v>
      </c>
      <c r="L73" s="12">
        <f t="shared" ref="L73:M73" si="13">+L9+L15+L25+L35+L51</f>
        <v>22682498.929999996</v>
      </c>
      <c r="M73" s="12">
        <f t="shared" si="13"/>
        <v>19998331.120000005</v>
      </c>
      <c r="N73" s="12">
        <f>+N9+N15+N25+N35+N51</f>
        <v>20718698.059999973</v>
      </c>
      <c r="O73" s="12">
        <f>+O9+O15+O25+O35+O51</f>
        <v>200716954.01999995</v>
      </c>
      <c r="Q73" s="11"/>
    </row>
    <row r="74" spans="1:17" s="5" customFormat="1" x14ac:dyDescent="0.25">
      <c r="A74"/>
      <c r="B74"/>
      <c r="C74" s="12"/>
      <c r="D74" s="12"/>
      <c r="E74" s="12"/>
      <c r="F74" s="12"/>
      <c r="G74" s="12"/>
      <c r="H74" s="12">
        <v>0</v>
      </c>
      <c r="I74" s="12"/>
      <c r="J74" s="12">
        <v>0</v>
      </c>
      <c r="K74" s="12"/>
      <c r="L74" s="12"/>
      <c r="M74" s="12">
        <v>0</v>
      </c>
      <c r="N74" s="12"/>
      <c r="O74" s="12">
        <f t="shared" ref="O74:O85" si="14">SUM(E74:N74)</f>
        <v>0</v>
      </c>
      <c r="Q74" s="11"/>
    </row>
    <row r="75" spans="1:17" s="5" customFormat="1" x14ac:dyDescent="0.25">
      <c r="A75"/>
      <c r="B75" t="s">
        <v>79</v>
      </c>
      <c r="C75" s="12"/>
      <c r="D75" s="12"/>
      <c r="E75" s="12"/>
      <c r="F75" s="12"/>
      <c r="G75" s="12"/>
      <c r="H75" s="12">
        <v>0</v>
      </c>
      <c r="I75" s="12"/>
      <c r="J75" s="12">
        <v>0</v>
      </c>
      <c r="K75" s="12"/>
      <c r="L75" s="12"/>
      <c r="M75" s="12">
        <v>0</v>
      </c>
      <c r="N75" s="12"/>
      <c r="O75" s="12">
        <f t="shared" si="14"/>
        <v>0</v>
      </c>
      <c r="Q75" s="11"/>
    </row>
    <row r="76" spans="1:17" s="5" customFormat="1" x14ac:dyDescent="0.25">
      <c r="A76"/>
      <c r="B76" t="s">
        <v>80</v>
      </c>
      <c r="C76" s="12">
        <f>+C77+C78</f>
        <v>0</v>
      </c>
      <c r="D76" s="12">
        <f t="shared" ref="D76:F76" si="15">+D77+D78</f>
        <v>0</v>
      </c>
      <c r="E76" s="12">
        <f t="shared" si="15"/>
        <v>0</v>
      </c>
      <c r="F76" s="12">
        <f t="shared" si="15"/>
        <v>0</v>
      </c>
      <c r="G76" s="12">
        <v>0</v>
      </c>
      <c r="H76" s="12">
        <v>0</v>
      </c>
      <c r="I76" s="12"/>
      <c r="J76" s="12">
        <v>0</v>
      </c>
      <c r="K76" s="12"/>
      <c r="L76" s="12"/>
      <c r="M76" s="12">
        <v>0</v>
      </c>
      <c r="N76" s="12"/>
      <c r="O76" s="12">
        <f t="shared" si="14"/>
        <v>0</v>
      </c>
      <c r="Q76" s="11"/>
    </row>
    <row r="77" spans="1:17" s="5" customFormat="1" x14ac:dyDescent="0.25">
      <c r="A77"/>
      <c r="B77" t="s">
        <v>81</v>
      </c>
      <c r="C77" s="12"/>
      <c r="D77" s="12"/>
      <c r="E77" s="12">
        <v>0</v>
      </c>
      <c r="F77" s="12"/>
      <c r="G77" s="12"/>
      <c r="H77" s="12">
        <v>0</v>
      </c>
      <c r="I77" s="12"/>
      <c r="J77" s="12">
        <v>0</v>
      </c>
      <c r="K77" s="12"/>
      <c r="L77" s="12"/>
      <c r="M77" s="12">
        <v>0</v>
      </c>
      <c r="N77" s="12"/>
      <c r="O77" s="12">
        <f t="shared" si="14"/>
        <v>0</v>
      </c>
      <c r="Q77" s="11"/>
    </row>
    <row r="78" spans="1:17" s="5" customFormat="1" x14ac:dyDescent="0.25">
      <c r="A78"/>
      <c r="B78" t="s">
        <v>82</v>
      </c>
      <c r="C78" s="12"/>
      <c r="D78" s="12"/>
      <c r="E78" s="12">
        <v>0</v>
      </c>
      <c r="F78" s="12"/>
      <c r="G78" s="12"/>
      <c r="H78" s="12">
        <v>0</v>
      </c>
      <c r="I78" s="12"/>
      <c r="J78" s="12">
        <v>0</v>
      </c>
      <c r="K78" s="12"/>
      <c r="L78" s="12"/>
      <c r="M78" s="12">
        <v>0</v>
      </c>
      <c r="N78" s="12"/>
      <c r="O78" s="12">
        <f t="shared" si="14"/>
        <v>0</v>
      </c>
      <c r="Q78" s="11"/>
    </row>
    <row r="79" spans="1:17" s="5" customFormat="1" x14ac:dyDescent="0.25">
      <c r="A79"/>
      <c r="B79" t="s">
        <v>83</v>
      </c>
      <c r="C79" s="12">
        <f>+C80+C81</f>
        <v>0</v>
      </c>
      <c r="D79" s="12">
        <f t="shared" ref="D79:F79" si="16">+D80+D81</f>
        <v>0</v>
      </c>
      <c r="E79" s="12">
        <f t="shared" si="16"/>
        <v>0</v>
      </c>
      <c r="F79" s="12">
        <f t="shared" si="16"/>
        <v>0</v>
      </c>
      <c r="G79" s="12">
        <v>0</v>
      </c>
      <c r="H79" s="12">
        <v>0</v>
      </c>
      <c r="I79" s="12"/>
      <c r="J79" s="12">
        <v>0</v>
      </c>
      <c r="K79" s="12"/>
      <c r="L79" s="12"/>
      <c r="M79" s="12">
        <v>0</v>
      </c>
      <c r="N79" s="12"/>
      <c r="O79" s="12">
        <f t="shared" si="14"/>
        <v>0</v>
      </c>
      <c r="Q79" s="11"/>
    </row>
    <row r="80" spans="1:17" s="5" customFormat="1" x14ac:dyDescent="0.25">
      <c r="A80"/>
      <c r="B80" t="s">
        <v>84</v>
      </c>
      <c r="C80" s="12"/>
      <c r="D80" s="12"/>
      <c r="E80" s="12">
        <v>0</v>
      </c>
      <c r="F80" s="12"/>
      <c r="G80" s="12"/>
      <c r="H80" s="12">
        <v>0</v>
      </c>
      <c r="I80" s="12"/>
      <c r="J80" s="12">
        <v>0</v>
      </c>
      <c r="K80" s="12"/>
      <c r="L80" s="12"/>
      <c r="M80" s="12">
        <v>0</v>
      </c>
      <c r="N80" s="12"/>
      <c r="O80" s="12">
        <f t="shared" si="14"/>
        <v>0</v>
      </c>
      <c r="Q80" s="11"/>
    </row>
    <row r="81" spans="1:17" s="5" customFormat="1" x14ac:dyDescent="0.25">
      <c r="A81"/>
      <c r="B81" t="s">
        <v>85</v>
      </c>
      <c r="C81" s="12"/>
      <c r="D81" s="12"/>
      <c r="E81" s="12">
        <v>0</v>
      </c>
      <c r="F81" s="12"/>
      <c r="G81" s="12"/>
      <c r="H81" s="12">
        <v>0</v>
      </c>
      <c r="I81" s="12"/>
      <c r="J81" s="12">
        <v>0</v>
      </c>
      <c r="K81" s="12"/>
      <c r="L81" s="12"/>
      <c r="M81" s="12">
        <v>0</v>
      </c>
      <c r="N81" s="12"/>
      <c r="O81" s="12">
        <f t="shared" si="14"/>
        <v>0</v>
      </c>
      <c r="Q81" s="11"/>
    </row>
    <row r="82" spans="1:17" s="5" customFormat="1" x14ac:dyDescent="0.25">
      <c r="A82"/>
      <c r="B82" t="s">
        <v>86</v>
      </c>
      <c r="C82" s="12">
        <f>+C83</f>
        <v>0</v>
      </c>
      <c r="D82" s="12">
        <f t="shared" ref="D82:F82" si="17">+D83</f>
        <v>0</v>
      </c>
      <c r="E82" s="12">
        <f t="shared" si="17"/>
        <v>0</v>
      </c>
      <c r="F82" s="12">
        <f t="shared" si="17"/>
        <v>0</v>
      </c>
      <c r="G82" s="12">
        <v>0</v>
      </c>
      <c r="H82" s="12">
        <v>0</v>
      </c>
      <c r="I82" s="12"/>
      <c r="J82" s="12">
        <v>0</v>
      </c>
      <c r="K82" s="12"/>
      <c r="L82" s="12"/>
      <c r="M82" s="12">
        <v>0</v>
      </c>
      <c r="N82" s="12"/>
      <c r="O82" s="12">
        <f t="shared" si="14"/>
        <v>0</v>
      </c>
      <c r="Q82" s="11"/>
    </row>
    <row r="83" spans="1:17" s="5" customFormat="1" x14ac:dyDescent="0.25">
      <c r="A83"/>
      <c r="B83" t="s">
        <v>87</v>
      </c>
      <c r="C83" s="12"/>
      <c r="D83" s="12"/>
      <c r="E83" s="12">
        <v>0</v>
      </c>
      <c r="F83" s="12"/>
      <c r="G83" s="12"/>
      <c r="H83" s="12">
        <v>0</v>
      </c>
      <c r="I83" s="12"/>
      <c r="J83" s="12">
        <v>0</v>
      </c>
      <c r="K83" s="12"/>
      <c r="L83" s="12"/>
      <c r="M83" s="12">
        <v>0</v>
      </c>
      <c r="N83" s="12"/>
      <c r="O83" s="12">
        <f t="shared" si="14"/>
        <v>0</v>
      </c>
      <c r="Q83" s="11"/>
    </row>
    <row r="84" spans="1:17" s="5" customFormat="1" x14ac:dyDescent="0.25">
      <c r="A84"/>
      <c r="B84" t="s">
        <v>88</v>
      </c>
      <c r="C84" s="12"/>
      <c r="D84" s="12"/>
      <c r="E84" s="12">
        <v>0</v>
      </c>
      <c r="F84" s="12"/>
      <c r="G84" s="12"/>
      <c r="H84" s="12">
        <v>0</v>
      </c>
      <c r="I84" s="12"/>
      <c r="J84" s="12">
        <v>0</v>
      </c>
      <c r="K84" s="12"/>
      <c r="L84" s="12"/>
      <c r="M84" s="12">
        <v>0</v>
      </c>
      <c r="N84" s="12"/>
      <c r="O84" s="12">
        <f t="shared" si="14"/>
        <v>0</v>
      </c>
      <c r="Q84" s="11"/>
    </row>
    <row r="85" spans="1:17" s="5" customFormat="1" x14ac:dyDescent="0.25">
      <c r="A85"/>
      <c r="B85"/>
      <c r="C85" s="12"/>
      <c r="D85" s="12"/>
      <c r="E85" s="12"/>
      <c r="F85" s="12"/>
      <c r="G85" s="12"/>
      <c r="H85" s="12">
        <v>0</v>
      </c>
      <c r="I85" s="12"/>
      <c r="J85" s="12">
        <v>0</v>
      </c>
      <c r="K85" s="12"/>
      <c r="L85" s="12"/>
      <c r="M85" s="12">
        <v>0</v>
      </c>
      <c r="N85" s="12"/>
      <c r="O85" s="12">
        <f t="shared" si="14"/>
        <v>0</v>
      </c>
      <c r="Q85" s="11"/>
    </row>
    <row r="86" spans="1:17" s="4" customFormat="1" x14ac:dyDescent="0.25">
      <c r="A86"/>
      <c r="B86" t="s">
        <v>89</v>
      </c>
      <c r="C86" s="12">
        <f>+C73</f>
        <v>300247582</v>
      </c>
      <c r="D86" s="12">
        <f t="shared" ref="D86:I86" si="18">+D73</f>
        <v>10189426.699999999</v>
      </c>
      <c r="E86" s="12">
        <f t="shared" si="18"/>
        <v>898502.52</v>
      </c>
      <c r="F86" s="12">
        <f t="shared" si="18"/>
        <v>31745199.490000002</v>
      </c>
      <c r="G86" s="12">
        <f t="shared" si="18"/>
        <v>22864897.489999995</v>
      </c>
      <c r="H86" s="12">
        <f t="shared" si="18"/>
        <v>17469805.219999999</v>
      </c>
      <c r="I86" s="12">
        <f t="shared" si="18"/>
        <v>20429534.119999994</v>
      </c>
      <c r="J86" s="12">
        <f t="shared" ref="J86:O86" si="19">+J73</f>
        <v>24901910.270000018</v>
      </c>
      <c r="K86" s="12">
        <f t="shared" si="19"/>
        <v>19007576.800000001</v>
      </c>
      <c r="L86" s="12">
        <f t="shared" si="19"/>
        <v>22682498.929999996</v>
      </c>
      <c r="M86" s="12">
        <f t="shared" si="19"/>
        <v>19998331.120000005</v>
      </c>
      <c r="N86" s="12">
        <f t="shared" si="19"/>
        <v>20718698.059999973</v>
      </c>
      <c r="O86" s="12">
        <f t="shared" si="19"/>
        <v>200716954.01999995</v>
      </c>
      <c r="Q86" s="11"/>
    </row>
    <row r="87" spans="1:17" s="5" customFormat="1" ht="14.25" customHeight="1" x14ac:dyDescent="0.25">
      <c r="A87"/>
      <c r="B87" t="s">
        <v>90</v>
      </c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7" ht="14.25" customHeight="1" x14ac:dyDescent="0.25">
      <c r="A88"/>
      <c r="B88" t="s">
        <v>106</v>
      </c>
      <c r="C88"/>
      <c r="D88"/>
      <c r="E88"/>
      <c r="F88"/>
      <c r="G88"/>
      <c r="H88"/>
      <c r="I88"/>
      <c r="O88"/>
    </row>
    <row r="89" spans="1:17" ht="14.25" customHeight="1" x14ac:dyDescent="0.25">
      <c r="A89"/>
      <c r="B89" t="s">
        <v>107</v>
      </c>
      <c r="C89"/>
      <c r="D89"/>
      <c r="E89"/>
      <c r="F89"/>
      <c r="G89"/>
      <c r="H89"/>
      <c r="I89"/>
      <c r="O89"/>
    </row>
    <row r="90" spans="1:17" ht="8.25" customHeight="1" x14ac:dyDescent="0.25">
      <c r="A90"/>
      <c r="B90"/>
      <c r="C90"/>
      <c r="D90"/>
      <c r="E90"/>
      <c r="F90"/>
      <c r="G90"/>
      <c r="H90"/>
      <c r="I90"/>
      <c r="O90"/>
    </row>
    <row r="91" spans="1:17" s="7" customFormat="1" ht="15.75" customHeight="1" x14ac:dyDescent="0.25">
      <c r="A91"/>
      <c r="B91" t="s">
        <v>91</v>
      </c>
      <c r="C91"/>
      <c r="D91"/>
      <c r="E91"/>
      <c r="F91"/>
      <c r="G91"/>
      <c r="H91"/>
      <c r="I91" t="s">
        <v>92</v>
      </c>
      <c r="J91"/>
      <c r="K91"/>
      <c r="L91"/>
      <c r="M91"/>
      <c r="N91"/>
      <c r="O91"/>
    </row>
    <row r="92" spans="1:17" s="9" customFormat="1" ht="18" customHeight="1" x14ac:dyDescent="0.25">
      <c r="A92"/>
      <c r="B92" t="s">
        <v>100</v>
      </c>
      <c r="C92"/>
      <c r="D92"/>
      <c r="E92"/>
      <c r="F92"/>
      <c r="G92"/>
      <c r="H92"/>
      <c r="I92" t="s">
        <v>93</v>
      </c>
      <c r="J92"/>
      <c r="K92"/>
      <c r="L92"/>
      <c r="M92"/>
      <c r="N92"/>
      <c r="O92"/>
    </row>
    <row r="93" spans="1:17" s="7" customFormat="1" ht="18" customHeight="1" x14ac:dyDescent="0.25">
      <c r="A93"/>
      <c r="B93" t="s">
        <v>101</v>
      </c>
      <c r="C93"/>
      <c r="D93"/>
      <c r="E93"/>
      <c r="F93"/>
      <c r="G93"/>
      <c r="H93"/>
      <c r="I93" t="s">
        <v>94</v>
      </c>
      <c r="J93"/>
      <c r="K93"/>
      <c r="L93"/>
      <c r="M93"/>
      <c r="N93"/>
      <c r="O93"/>
    </row>
    <row r="94" spans="1:17" s="7" customFormat="1" ht="14.2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7" ht="14.25" customHeight="1" x14ac:dyDescent="0.25">
      <c r="A95"/>
      <c r="B95"/>
      <c r="C95"/>
      <c r="D95"/>
      <c r="E95"/>
      <c r="F95"/>
      <c r="G95"/>
      <c r="H95"/>
      <c r="I95"/>
      <c r="O95"/>
    </row>
    <row r="96" spans="1:17" s="7" customFormat="1" ht="12" customHeight="1" x14ac:dyDescent="0.25">
      <c r="A96"/>
      <c r="B96"/>
      <c r="C96"/>
      <c r="D96" t="s">
        <v>95</v>
      </c>
      <c r="E96"/>
      <c r="F96"/>
      <c r="G96"/>
      <c r="H96"/>
      <c r="I96"/>
      <c r="J96"/>
      <c r="K96"/>
      <c r="L96"/>
      <c r="M96"/>
      <c r="N96"/>
      <c r="O96"/>
    </row>
    <row r="97" spans="1:15" s="7" customFormat="1" ht="15.75" x14ac:dyDescent="0.25">
      <c r="A97"/>
      <c r="B97"/>
      <c r="C97"/>
      <c r="D97" t="s">
        <v>96</v>
      </c>
      <c r="E97"/>
      <c r="F97"/>
      <c r="G97"/>
      <c r="H97"/>
      <c r="I97"/>
      <c r="J97"/>
      <c r="K97"/>
      <c r="L97"/>
      <c r="M97"/>
      <c r="N97"/>
      <c r="O97"/>
    </row>
    <row r="98" spans="1:15" s="7" customFormat="1" ht="15.75" x14ac:dyDescent="0.25">
      <c r="A98"/>
      <c r="B98"/>
      <c r="C98"/>
      <c r="D98" t="s">
        <v>97</v>
      </c>
      <c r="E98"/>
      <c r="F98"/>
      <c r="G98"/>
      <c r="H98"/>
      <c r="I98"/>
      <c r="J98"/>
      <c r="K98"/>
      <c r="L98"/>
      <c r="M98"/>
      <c r="N98"/>
      <c r="O98"/>
    </row>
    <row r="99" spans="1:15" x14ac:dyDescent="0.25">
      <c r="A99"/>
      <c r="B99"/>
      <c r="C99"/>
      <c r="D99"/>
      <c r="E99"/>
      <c r="F99"/>
      <c r="G99"/>
      <c r="H99"/>
      <c r="I99"/>
      <c r="O99"/>
    </row>
    <row r="100" spans="1:15" ht="15.75" x14ac:dyDescent="0.25">
      <c r="D100" s="7"/>
      <c r="E100" s="8"/>
      <c r="F100" s="8"/>
    </row>
  </sheetData>
  <phoneticPr fontId="6" type="noConversion"/>
  <pageMargins left="0.70866141732283472" right="0.70866141732283472" top="0.74803149606299213" bottom="0.74803149606299213" header="0.31496062992125984" footer="0.31496062992125984"/>
  <pageSetup scale="38" fitToHeight="0" orientation="landscape" horizontalDpi="4294967295" verticalDpi="4294967295" r:id="rId1"/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PRESUP. AL 31-10-2022</vt:lpstr>
      <vt:lpstr>'EJECUCIÓN PRESUP. AL 31-10-2022'!Área_de_impresión</vt:lpstr>
      <vt:lpstr>'EJECUCIÓN PRESUP. AL 31-10-2022'!Títulos_a_imprimir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Acosta</cp:lastModifiedBy>
  <cp:lastPrinted>2022-10-05T18:41:34Z</cp:lastPrinted>
  <dcterms:created xsi:type="dcterms:W3CDTF">2022-08-05T13:43:34Z</dcterms:created>
  <dcterms:modified xsi:type="dcterms:W3CDTF">2022-11-16T13:47:15Z</dcterms:modified>
</cp:coreProperties>
</file>